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defaultThemeVersion="124226"/>
  <mc:AlternateContent xmlns:mc="http://schemas.openxmlformats.org/markup-compatibility/2006">
    <mc:Choice Requires="x15">
      <x15ac:absPath xmlns:x15ac="http://schemas.microsoft.com/office/spreadsheetml/2010/11/ac" url="D:\CHƯƠNG TRÌNH MTQG\DTKK, KKĐT_2025\HS trình đề xuất xây dựng NĐ\1.1. Các Phụ lục kèm ĐA\"/>
    </mc:Choice>
  </mc:AlternateContent>
  <xr:revisionPtr revIDLastSave="0" documentId="13_ncr:1_{31DB0BB4-3CBA-4BAA-A838-CDC9562E2E98}" xr6:coauthVersionLast="40" xr6:coauthVersionMax="40" xr10:uidLastSave="{00000000-0000-0000-0000-000000000000}"/>
  <bookViews>
    <workbookView xWindow="-120" yWindow="-120" windowWidth="20730" windowHeight="11160" xr2:uid="{00000000-000D-0000-FFFF-FFFF00000000}"/>
  </bookViews>
  <sheets>
    <sheet name=" PL1_Tiêu chí 39" sheetId="1" r:id="rId1"/>
  </sheets>
  <externalReferences>
    <externalReference r:id="rId2"/>
  </externalReferences>
  <definedNames>
    <definedName name="_xlnm.Print_Titles" localSheetId="0">' PL1_Tiêu chí 39'!$4:$7</definedName>
  </definedNames>
  <calcPr calcId="191029"/>
</workbook>
</file>

<file path=xl/calcChain.xml><?xml version="1.0" encoding="utf-8"?>
<calcChain xmlns="http://schemas.openxmlformats.org/spreadsheetml/2006/main">
  <c r="K278" i="1" l="1"/>
  <c r="H278" i="1"/>
  <c r="E278" i="1"/>
  <c r="K277" i="1"/>
  <c r="H277" i="1"/>
  <c r="E277" i="1"/>
  <c r="D276" i="1"/>
  <c r="C276" i="1"/>
  <c r="K275" i="1"/>
  <c r="H275" i="1"/>
  <c r="E275" i="1"/>
  <c r="K274" i="1"/>
  <c r="H274" i="1"/>
  <c r="E274" i="1"/>
  <c r="K273" i="1"/>
  <c r="H273" i="1"/>
  <c r="E273" i="1"/>
  <c r="K272" i="1"/>
  <c r="H272" i="1"/>
  <c r="E272" i="1"/>
  <c r="K271" i="1"/>
  <c r="H271" i="1"/>
  <c r="E271" i="1"/>
  <c r="K270" i="1"/>
  <c r="H270" i="1"/>
  <c r="E270" i="1"/>
  <c r="K269" i="1"/>
  <c r="H269" i="1"/>
  <c r="E269" i="1"/>
  <c r="K268" i="1"/>
  <c r="H268" i="1"/>
  <c r="E268" i="1"/>
  <c r="D267" i="1"/>
  <c r="C267" i="1"/>
  <c r="K266" i="1"/>
  <c r="H266" i="1"/>
  <c r="E266" i="1"/>
  <c r="K265" i="1"/>
  <c r="H265" i="1"/>
  <c r="E265" i="1"/>
  <c r="K264" i="1"/>
  <c r="H264" i="1"/>
  <c r="E264" i="1"/>
  <c r="K263" i="1"/>
  <c r="H263" i="1"/>
  <c r="E263" i="1"/>
  <c r="K262" i="1"/>
  <c r="H262" i="1"/>
  <c r="E262" i="1"/>
  <c r="K261" i="1"/>
  <c r="H261" i="1"/>
  <c r="E261" i="1"/>
  <c r="K260" i="1"/>
  <c r="H260" i="1"/>
  <c r="E260" i="1"/>
  <c r="D259" i="1"/>
  <c r="C259" i="1"/>
  <c r="K258" i="1"/>
  <c r="H258" i="1"/>
  <c r="E258" i="1"/>
  <c r="K257" i="1"/>
  <c r="H257" i="1"/>
  <c r="E257" i="1"/>
  <c r="D256" i="1"/>
  <c r="C256" i="1"/>
  <c r="K255" i="1"/>
  <c r="H255" i="1"/>
  <c r="E255" i="1"/>
  <c r="K254" i="1"/>
  <c r="H254" i="1"/>
  <c r="E254" i="1"/>
  <c r="K253" i="1"/>
  <c r="H253" i="1"/>
  <c r="E253" i="1"/>
  <c r="D252" i="1"/>
  <c r="C252" i="1"/>
  <c r="K251" i="1"/>
  <c r="H251" i="1"/>
  <c r="E251" i="1"/>
  <c r="D250" i="1"/>
  <c r="C250" i="1"/>
  <c r="K249" i="1"/>
  <c r="H249" i="1"/>
  <c r="E249" i="1"/>
  <c r="K248" i="1"/>
  <c r="H248" i="1"/>
  <c r="E248" i="1"/>
  <c r="K247" i="1"/>
  <c r="H247" i="1"/>
  <c r="E247" i="1"/>
  <c r="D246" i="1"/>
  <c r="C246" i="1"/>
  <c r="K245" i="1"/>
  <c r="H245" i="1"/>
  <c r="E245" i="1"/>
  <c r="K244" i="1"/>
  <c r="H244" i="1"/>
  <c r="E244" i="1"/>
  <c r="D243" i="1"/>
  <c r="C243" i="1"/>
  <c r="K242" i="1"/>
  <c r="H242" i="1"/>
  <c r="E242" i="1"/>
  <c r="K241" i="1"/>
  <c r="H241" i="1"/>
  <c r="E241" i="1"/>
  <c r="K240" i="1"/>
  <c r="H240" i="1"/>
  <c r="E240" i="1"/>
  <c r="K239" i="1"/>
  <c r="H239" i="1"/>
  <c r="E239" i="1"/>
  <c r="K238" i="1"/>
  <c r="H238" i="1"/>
  <c r="E238" i="1"/>
  <c r="K237" i="1"/>
  <c r="H237" i="1"/>
  <c r="E237" i="1"/>
  <c r="D236" i="1"/>
  <c r="C236" i="1"/>
  <c r="K235" i="1"/>
  <c r="H235" i="1"/>
  <c r="E235" i="1"/>
  <c r="D234" i="1"/>
  <c r="C234" i="1"/>
  <c r="K233" i="1"/>
  <c r="H233" i="1"/>
  <c r="E233" i="1"/>
  <c r="K232" i="1"/>
  <c r="H232" i="1"/>
  <c r="E232" i="1"/>
  <c r="K231" i="1"/>
  <c r="H231" i="1"/>
  <c r="E231" i="1"/>
  <c r="K230" i="1"/>
  <c r="H230" i="1"/>
  <c r="E230" i="1"/>
  <c r="D229" i="1"/>
  <c r="C229" i="1"/>
  <c r="K228" i="1"/>
  <c r="H228" i="1"/>
  <c r="E228" i="1"/>
  <c r="K227" i="1"/>
  <c r="H227" i="1"/>
  <c r="E227" i="1"/>
  <c r="K226" i="1"/>
  <c r="H226" i="1"/>
  <c r="E226" i="1"/>
  <c r="K225" i="1"/>
  <c r="H225" i="1"/>
  <c r="E225" i="1"/>
  <c r="D224" i="1"/>
  <c r="C224" i="1"/>
  <c r="K223" i="1"/>
  <c r="H223" i="1"/>
  <c r="E223" i="1"/>
  <c r="K222" i="1"/>
  <c r="H222" i="1"/>
  <c r="E222" i="1"/>
  <c r="K221" i="1"/>
  <c r="H221" i="1"/>
  <c r="E221" i="1"/>
  <c r="K220" i="1"/>
  <c r="H220" i="1"/>
  <c r="E220" i="1"/>
  <c r="K219" i="1"/>
  <c r="H219" i="1"/>
  <c r="E219" i="1"/>
  <c r="K218" i="1"/>
  <c r="H218" i="1"/>
  <c r="E218" i="1"/>
  <c r="K217" i="1"/>
  <c r="H217" i="1"/>
  <c r="E217" i="1"/>
  <c r="K216" i="1"/>
  <c r="H216" i="1"/>
  <c r="E216" i="1"/>
  <c r="D215" i="1"/>
  <c r="C215" i="1"/>
  <c r="K214" i="1"/>
  <c r="H214" i="1"/>
  <c r="E214" i="1"/>
  <c r="K212" i="1"/>
  <c r="H212" i="1"/>
  <c r="E212" i="1"/>
  <c r="K211" i="1"/>
  <c r="H211" i="1"/>
  <c r="E211" i="1"/>
  <c r="K210" i="1"/>
  <c r="H210" i="1"/>
  <c r="E210" i="1"/>
  <c r="K209" i="1"/>
  <c r="H209" i="1"/>
  <c r="E209" i="1"/>
  <c r="D208" i="1"/>
  <c r="C208" i="1"/>
  <c r="K207" i="1"/>
  <c r="H207" i="1"/>
  <c r="E207" i="1"/>
  <c r="K206" i="1"/>
  <c r="H206" i="1"/>
  <c r="E206" i="1"/>
  <c r="D205" i="1"/>
  <c r="C205" i="1"/>
  <c r="K204" i="1"/>
  <c r="H204" i="1"/>
  <c r="E204" i="1"/>
  <c r="K203" i="1"/>
  <c r="H203" i="1"/>
  <c r="E203" i="1"/>
  <c r="D202" i="1"/>
  <c r="C202" i="1"/>
  <c r="K201" i="1"/>
  <c r="H201" i="1"/>
  <c r="E201" i="1"/>
  <c r="K200" i="1"/>
  <c r="H200" i="1"/>
  <c r="E200" i="1"/>
  <c r="K199" i="1"/>
  <c r="H199" i="1"/>
  <c r="E199" i="1"/>
  <c r="D198" i="1"/>
  <c r="C198" i="1"/>
  <c r="K197" i="1"/>
  <c r="H197" i="1"/>
  <c r="E197" i="1"/>
  <c r="D196" i="1"/>
  <c r="C196" i="1"/>
  <c r="K195" i="1"/>
  <c r="H195" i="1"/>
  <c r="E195" i="1"/>
  <c r="K194" i="1"/>
  <c r="H194" i="1"/>
  <c r="E194" i="1"/>
  <c r="K193" i="1"/>
  <c r="H193" i="1"/>
  <c r="E193" i="1"/>
  <c r="H192" i="1"/>
  <c r="E192" i="1"/>
  <c r="K191" i="1"/>
  <c r="H191" i="1"/>
  <c r="E191" i="1"/>
  <c r="K190" i="1"/>
  <c r="H190" i="1"/>
  <c r="E190" i="1"/>
  <c r="D189" i="1"/>
  <c r="C189" i="1"/>
  <c r="K188" i="1"/>
  <c r="H188" i="1"/>
  <c r="E188" i="1"/>
  <c r="K187" i="1"/>
  <c r="H187" i="1"/>
  <c r="E187" i="1"/>
  <c r="D186" i="1"/>
  <c r="C186" i="1"/>
  <c r="K185" i="1"/>
  <c r="H185" i="1"/>
  <c r="E185" i="1"/>
  <c r="K184" i="1"/>
  <c r="H184" i="1"/>
  <c r="E184" i="1"/>
  <c r="K183" i="1"/>
  <c r="H183" i="1"/>
  <c r="E183" i="1"/>
  <c r="D182" i="1"/>
  <c r="C182" i="1"/>
  <c r="K181" i="1"/>
  <c r="H181" i="1"/>
  <c r="E181" i="1"/>
  <c r="D180" i="1"/>
  <c r="C180" i="1"/>
  <c r="H179" i="1"/>
  <c r="E179" i="1"/>
  <c r="K178" i="1"/>
  <c r="H178" i="1"/>
  <c r="E178" i="1"/>
  <c r="K177" i="1"/>
  <c r="H177" i="1"/>
  <c r="E177" i="1"/>
  <c r="K176" i="1"/>
  <c r="H176" i="1"/>
  <c r="E176" i="1"/>
  <c r="D175" i="1"/>
  <c r="C175" i="1"/>
  <c r="K174" i="1"/>
  <c r="H174" i="1"/>
  <c r="E174" i="1"/>
  <c r="D173" i="1"/>
  <c r="D170" i="1" s="1"/>
  <c r="C173" i="1"/>
  <c r="C170" i="1" s="1"/>
  <c r="K172" i="1"/>
  <c r="H172" i="1"/>
  <c r="E172" i="1"/>
  <c r="K171" i="1"/>
  <c r="H171" i="1"/>
  <c r="E171" i="1"/>
  <c r="K169" i="1"/>
  <c r="H169" i="1"/>
  <c r="E169" i="1"/>
  <c r="K168" i="1"/>
  <c r="H168" i="1"/>
  <c r="E168" i="1"/>
  <c r="K167" i="1"/>
  <c r="H167" i="1"/>
  <c r="E167" i="1"/>
  <c r="K166" i="1"/>
  <c r="H166" i="1"/>
  <c r="E166" i="1"/>
  <c r="K165" i="1"/>
  <c r="H165" i="1"/>
  <c r="E165" i="1"/>
  <c r="K164" i="1"/>
  <c r="H164" i="1"/>
  <c r="E164" i="1"/>
  <c r="K163" i="1"/>
  <c r="H163" i="1"/>
  <c r="E163" i="1"/>
  <c r="K162" i="1"/>
  <c r="H162" i="1"/>
  <c r="E162" i="1"/>
  <c r="D161" i="1"/>
  <c r="C161" i="1"/>
  <c r="H160" i="1"/>
  <c r="E160" i="1"/>
  <c r="K158" i="1"/>
  <c r="H158" i="1"/>
  <c r="E158" i="1"/>
  <c r="H157" i="1"/>
  <c r="E157" i="1"/>
  <c r="H156" i="1"/>
  <c r="E156" i="1"/>
  <c r="H155" i="1"/>
  <c r="E155" i="1"/>
  <c r="H154" i="1"/>
  <c r="E154" i="1"/>
  <c r="H153" i="1"/>
  <c r="E153" i="1"/>
  <c r="K152" i="1"/>
  <c r="H152" i="1"/>
  <c r="E152" i="1"/>
  <c r="K151" i="1"/>
  <c r="H151" i="1"/>
  <c r="E151" i="1"/>
  <c r="D150" i="1"/>
  <c r="C150" i="1"/>
  <c r="H149" i="1"/>
  <c r="E149" i="1"/>
  <c r="K148" i="1"/>
  <c r="H148" i="1"/>
  <c r="E148" i="1"/>
  <c r="K147" i="1"/>
  <c r="H147" i="1"/>
  <c r="E147" i="1"/>
  <c r="D146" i="1"/>
  <c r="C146" i="1"/>
  <c r="H144" i="1"/>
  <c r="E144" i="1"/>
  <c r="J143" i="1"/>
  <c r="I143" i="1"/>
  <c r="G143" i="1"/>
  <c r="H143" i="1" s="1"/>
  <c r="F143" i="1"/>
  <c r="D143" i="1"/>
  <c r="E143" i="1" s="1"/>
  <c r="C143" i="1"/>
  <c r="K142" i="1"/>
  <c r="H142" i="1"/>
  <c r="E142" i="1"/>
  <c r="J141" i="1"/>
  <c r="I141" i="1"/>
  <c r="G141" i="1"/>
  <c r="F141" i="1"/>
  <c r="D141" i="1"/>
  <c r="C141" i="1"/>
  <c r="K140" i="1"/>
  <c r="H140" i="1"/>
  <c r="E140" i="1"/>
  <c r="J139" i="1"/>
  <c r="I139" i="1"/>
  <c r="G139" i="1"/>
  <c r="H139" i="1" s="1"/>
  <c r="F139" i="1"/>
  <c r="D139" i="1"/>
  <c r="E139" i="1" s="1"/>
  <c r="C139" i="1"/>
  <c r="H138" i="1"/>
  <c r="E138" i="1"/>
  <c r="K137" i="1"/>
  <c r="H137" i="1"/>
  <c r="E137" i="1"/>
  <c r="K136" i="1"/>
  <c r="H136" i="1"/>
  <c r="E136" i="1"/>
  <c r="K135" i="1"/>
  <c r="H135" i="1"/>
  <c r="E135" i="1"/>
  <c r="J134" i="1"/>
  <c r="I134" i="1"/>
  <c r="G134" i="1"/>
  <c r="F134" i="1"/>
  <c r="D134" i="1"/>
  <c r="C134" i="1"/>
  <c r="K133" i="1"/>
  <c r="H133" i="1"/>
  <c r="E133" i="1"/>
  <c r="K132" i="1"/>
  <c r="H132" i="1"/>
  <c r="E132" i="1"/>
  <c r="K131" i="1"/>
  <c r="H131" i="1"/>
  <c r="E131" i="1"/>
  <c r="K130" i="1"/>
  <c r="H130" i="1"/>
  <c r="E130" i="1"/>
  <c r="J129" i="1"/>
  <c r="I129" i="1"/>
  <c r="G129" i="1"/>
  <c r="H129" i="1" s="1"/>
  <c r="F129" i="1"/>
  <c r="D129" i="1"/>
  <c r="C129" i="1"/>
  <c r="K128" i="1"/>
  <c r="H128" i="1"/>
  <c r="E128" i="1"/>
  <c r="J127" i="1"/>
  <c r="I127" i="1"/>
  <c r="G127" i="1"/>
  <c r="F127" i="1"/>
  <c r="D127" i="1"/>
  <c r="C127" i="1"/>
  <c r="K126" i="1"/>
  <c r="H126" i="1"/>
  <c r="E126" i="1"/>
  <c r="K125" i="1"/>
  <c r="H125" i="1"/>
  <c r="E125" i="1"/>
  <c r="K124" i="1"/>
  <c r="H124" i="1"/>
  <c r="E124" i="1"/>
  <c r="K123" i="1"/>
  <c r="H123" i="1"/>
  <c r="E123" i="1"/>
  <c r="K122" i="1"/>
  <c r="H122" i="1"/>
  <c r="E122" i="1"/>
  <c r="J121" i="1"/>
  <c r="I121" i="1"/>
  <c r="G121" i="1"/>
  <c r="H121" i="1" s="1"/>
  <c r="F121" i="1"/>
  <c r="D121" i="1"/>
  <c r="C121" i="1"/>
  <c r="K120" i="1"/>
  <c r="H120" i="1"/>
  <c r="E120" i="1"/>
  <c r="K119" i="1"/>
  <c r="H119" i="1"/>
  <c r="E119" i="1"/>
  <c r="J118" i="1"/>
  <c r="I118" i="1"/>
  <c r="G118" i="1"/>
  <c r="F118" i="1"/>
  <c r="D118" i="1"/>
  <c r="E118" i="1" s="1"/>
  <c r="C118" i="1"/>
  <c r="K117" i="1"/>
  <c r="H117" i="1"/>
  <c r="E117" i="1"/>
  <c r="J116" i="1"/>
  <c r="I116" i="1"/>
  <c r="G116" i="1"/>
  <c r="F116" i="1"/>
  <c r="D116" i="1"/>
  <c r="C116" i="1"/>
  <c r="K115" i="1"/>
  <c r="H115" i="1"/>
  <c r="E115" i="1"/>
  <c r="K114" i="1"/>
  <c r="H114" i="1"/>
  <c r="E114" i="1"/>
  <c r="J113" i="1"/>
  <c r="I113" i="1"/>
  <c r="G113" i="1"/>
  <c r="F113" i="1"/>
  <c r="D113" i="1"/>
  <c r="C113" i="1"/>
  <c r="K112" i="1"/>
  <c r="H112" i="1"/>
  <c r="E112" i="1"/>
  <c r="K111" i="1"/>
  <c r="H111" i="1"/>
  <c r="E111" i="1"/>
  <c r="K110" i="1"/>
  <c r="H110" i="1"/>
  <c r="E110" i="1"/>
  <c r="J109" i="1"/>
  <c r="I109" i="1"/>
  <c r="G109" i="1"/>
  <c r="H109" i="1" s="1"/>
  <c r="F109" i="1"/>
  <c r="D109" i="1"/>
  <c r="E109" i="1" s="1"/>
  <c r="C109" i="1"/>
  <c r="K108" i="1"/>
  <c r="H108" i="1"/>
  <c r="E108" i="1"/>
  <c r="K107" i="1"/>
  <c r="H107" i="1"/>
  <c r="E107" i="1"/>
  <c r="K106" i="1"/>
  <c r="H106" i="1"/>
  <c r="E106" i="1"/>
  <c r="J105" i="1"/>
  <c r="I105" i="1"/>
  <c r="G105" i="1"/>
  <c r="F105" i="1"/>
  <c r="D105" i="1"/>
  <c r="C105" i="1"/>
  <c r="K104" i="1"/>
  <c r="H104" i="1"/>
  <c r="E104" i="1"/>
  <c r="K103" i="1"/>
  <c r="H103" i="1"/>
  <c r="E103" i="1"/>
  <c r="H102" i="1"/>
  <c r="E102" i="1"/>
  <c r="K101" i="1"/>
  <c r="H101" i="1"/>
  <c r="E101" i="1"/>
  <c r="J100" i="1"/>
  <c r="K100" i="1" s="1"/>
  <c r="I100" i="1"/>
  <c r="G100" i="1"/>
  <c r="F100" i="1"/>
  <c r="D100" i="1"/>
  <c r="C100" i="1"/>
  <c r="K99" i="1"/>
  <c r="H99" i="1"/>
  <c r="E99" i="1"/>
  <c r="K98" i="1"/>
  <c r="H98" i="1"/>
  <c r="E98" i="1"/>
  <c r="H97" i="1"/>
  <c r="E97" i="1"/>
  <c r="J96" i="1"/>
  <c r="K96" i="1" s="1"/>
  <c r="I96" i="1"/>
  <c r="G96" i="1"/>
  <c r="F96" i="1"/>
  <c r="D96" i="1"/>
  <c r="C96" i="1"/>
  <c r="K95" i="1"/>
  <c r="H95" i="1"/>
  <c r="E95" i="1"/>
  <c r="K94" i="1"/>
  <c r="H94" i="1"/>
  <c r="E94" i="1"/>
  <c r="K93" i="1"/>
  <c r="H93" i="1"/>
  <c r="E93" i="1"/>
  <c r="K92" i="1"/>
  <c r="H92" i="1"/>
  <c r="E92" i="1"/>
  <c r="K91" i="1"/>
  <c r="H91" i="1"/>
  <c r="E91" i="1"/>
  <c r="K90" i="1"/>
  <c r="H90" i="1"/>
  <c r="E90" i="1"/>
  <c r="K89" i="1"/>
  <c r="H89" i="1"/>
  <c r="E89" i="1"/>
  <c r="H88" i="1"/>
  <c r="E88" i="1"/>
  <c r="K87" i="1"/>
  <c r="H87" i="1"/>
  <c r="E87" i="1"/>
  <c r="J86" i="1"/>
  <c r="I86" i="1"/>
  <c r="G86" i="1"/>
  <c r="F86" i="1"/>
  <c r="D86" i="1"/>
  <c r="C86" i="1"/>
  <c r="K85" i="1"/>
  <c r="H85" i="1"/>
  <c r="E85" i="1"/>
  <c r="K84" i="1"/>
  <c r="H84" i="1"/>
  <c r="E84" i="1"/>
  <c r="K83" i="1"/>
  <c r="H83" i="1"/>
  <c r="E83" i="1"/>
  <c r="H82" i="1"/>
  <c r="E82" i="1"/>
  <c r="J81" i="1"/>
  <c r="I81" i="1"/>
  <c r="G81" i="1"/>
  <c r="F81" i="1"/>
  <c r="D81" i="1"/>
  <c r="C81" i="1"/>
  <c r="K80" i="1"/>
  <c r="H80" i="1"/>
  <c r="E80" i="1"/>
  <c r="J79" i="1"/>
  <c r="I79" i="1"/>
  <c r="G79" i="1"/>
  <c r="F79" i="1"/>
  <c r="D79" i="1"/>
  <c r="C79" i="1"/>
  <c r="K78" i="1"/>
  <c r="H78" i="1"/>
  <c r="E78" i="1"/>
  <c r="K77" i="1"/>
  <c r="H77" i="1"/>
  <c r="E77" i="1"/>
  <c r="K76" i="1"/>
  <c r="H76" i="1"/>
  <c r="E76" i="1"/>
  <c r="K75" i="1"/>
  <c r="H75" i="1"/>
  <c r="E75" i="1"/>
  <c r="K74" i="1"/>
  <c r="H74" i="1"/>
  <c r="E74" i="1"/>
  <c r="K73" i="1"/>
  <c r="H73" i="1"/>
  <c r="E73" i="1"/>
  <c r="K72" i="1"/>
  <c r="H72" i="1"/>
  <c r="E72" i="1"/>
  <c r="K71" i="1"/>
  <c r="H71" i="1"/>
  <c r="E71" i="1"/>
  <c r="H70" i="1"/>
  <c r="E70" i="1"/>
  <c r="K69" i="1"/>
  <c r="H69" i="1"/>
  <c r="E69" i="1"/>
  <c r="K68" i="1"/>
  <c r="H68" i="1"/>
  <c r="E68" i="1"/>
  <c r="K67" i="1"/>
  <c r="H67" i="1"/>
  <c r="E67" i="1"/>
  <c r="K66" i="1"/>
  <c r="H66" i="1"/>
  <c r="E66" i="1"/>
  <c r="K65" i="1"/>
  <c r="H65" i="1"/>
  <c r="E65" i="1"/>
  <c r="K64" i="1"/>
  <c r="H64" i="1"/>
  <c r="E64" i="1"/>
  <c r="K63" i="1"/>
  <c r="H63" i="1"/>
  <c r="E63" i="1"/>
  <c r="J62" i="1"/>
  <c r="I62" i="1"/>
  <c r="G62" i="1"/>
  <c r="F62" i="1"/>
  <c r="D62" i="1"/>
  <c r="C62" i="1"/>
  <c r="K61" i="1"/>
  <c r="H61" i="1"/>
  <c r="E61" i="1"/>
  <c r="K60" i="1"/>
  <c r="H60" i="1"/>
  <c r="E60" i="1"/>
  <c r="K59" i="1"/>
  <c r="H59" i="1"/>
  <c r="E59" i="1"/>
  <c r="K58" i="1"/>
  <c r="H58" i="1"/>
  <c r="E58" i="1"/>
  <c r="J57" i="1"/>
  <c r="K57" i="1" s="1"/>
  <c r="I57" i="1"/>
  <c r="G57" i="1"/>
  <c r="F57" i="1"/>
  <c r="D57" i="1"/>
  <c r="C57" i="1"/>
  <c r="K56" i="1"/>
  <c r="H56" i="1"/>
  <c r="E56" i="1"/>
  <c r="K55" i="1"/>
  <c r="H55" i="1"/>
  <c r="E55" i="1"/>
  <c r="J54" i="1"/>
  <c r="I54" i="1"/>
  <c r="G54" i="1"/>
  <c r="F54" i="1"/>
  <c r="D54" i="1"/>
  <c r="C54" i="1"/>
  <c r="K53" i="1"/>
  <c r="H53" i="1"/>
  <c r="E53" i="1"/>
  <c r="K52" i="1"/>
  <c r="H52" i="1"/>
  <c r="E52" i="1"/>
  <c r="K51" i="1"/>
  <c r="H51" i="1"/>
  <c r="E51" i="1"/>
  <c r="K50" i="1"/>
  <c r="H50" i="1"/>
  <c r="E50" i="1"/>
  <c r="J49" i="1"/>
  <c r="K49" i="1" s="1"/>
  <c r="I49" i="1"/>
  <c r="G49" i="1"/>
  <c r="H49" i="1" s="1"/>
  <c r="F49" i="1"/>
  <c r="D49" i="1"/>
  <c r="C49" i="1"/>
  <c r="K48" i="1"/>
  <c r="H48" i="1"/>
  <c r="E48" i="1"/>
  <c r="K47" i="1"/>
  <c r="H47" i="1"/>
  <c r="E47" i="1"/>
  <c r="K46" i="1"/>
  <c r="H46" i="1"/>
  <c r="E46" i="1"/>
  <c r="J45" i="1"/>
  <c r="I45" i="1"/>
  <c r="G45" i="1"/>
  <c r="F45" i="1"/>
  <c r="D45" i="1"/>
  <c r="C45" i="1"/>
  <c r="K44" i="1"/>
  <c r="H44" i="1"/>
  <c r="E44" i="1"/>
  <c r="K43" i="1"/>
  <c r="H43" i="1"/>
  <c r="E43" i="1"/>
  <c r="K42" i="1"/>
  <c r="H42" i="1"/>
  <c r="E42" i="1"/>
  <c r="K41" i="1"/>
  <c r="H41" i="1"/>
  <c r="E41" i="1"/>
  <c r="K40" i="1"/>
  <c r="H40" i="1"/>
  <c r="E40" i="1"/>
  <c r="K39" i="1"/>
  <c r="H39" i="1"/>
  <c r="E39" i="1"/>
  <c r="J38" i="1"/>
  <c r="I38" i="1"/>
  <c r="G38" i="1"/>
  <c r="F38" i="1"/>
  <c r="D38" i="1"/>
  <c r="C38" i="1"/>
  <c r="K37" i="1"/>
  <c r="H37" i="1"/>
  <c r="E37" i="1"/>
  <c r="K36" i="1"/>
  <c r="H36" i="1"/>
  <c r="E36" i="1"/>
  <c r="J35" i="1"/>
  <c r="I35" i="1"/>
  <c r="G35" i="1"/>
  <c r="F35" i="1"/>
  <c r="D35" i="1"/>
  <c r="C35" i="1"/>
  <c r="K34" i="1"/>
  <c r="H34" i="1"/>
  <c r="E34" i="1"/>
  <c r="J33" i="1"/>
  <c r="K33" i="1" s="1"/>
  <c r="I33" i="1"/>
  <c r="G33" i="1"/>
  <c r="F33" i="1"/>
  <c r="D33" i="1"/>
  <c r="C33" i="1"/>
  <c r="K32" i="1"/>
  <c r="H32" i="1"/>
  <c r="E32" i="1"/>
  <c r="K31" i="1"/>
  <c r="H31" i="1"/>
  <c r="E31" i="1"/>
  <c r="J30" i="1"/>
  <c r="K30" i="1" s="1"/>
  <c r="I30" i="1"/>
  <c r="G30" i="1"/>
  <c r="F30" i="1"/>
  <c r="D30" i="1"/>
  <c r="C30" i="1"/>
  <c r="K29" i="1"/>
  <c r="H29" i="1"/>
  <c r="E29" i="1"/>
  <c r="H28" i="1"/>
  <c r="E28" i="1"/>
  <c r="J27" i="1"/>
  <c r="I27" i="1"/>
  <c r="G27" i="1"/>
  <c r="F27" i="1"/>
  <c r="D27" i="1"/>
  <c r="C27" i="1"/>
  <c r="K26" i="1"/>
  <c r="H26" i="1"/>
  <c r="E26" i="1"/>
  <c r="K25" i="1"/>
  <c r="H25" i="1"/>
  <c r="E25" i="1"/>
  <c r="K24" i="1"/>
  <c r="H24" i="1"/>
  <c r="E24" i="1"/>
  <c r="J23" i="1"/>
  <c r="I23" i="1"/>
  <c r="G23" i="1"/>
  <c r="F23" i="1"/>
  <c r="D23" i="1"/>
  <c r="C23" i="1"/>
  <c r="K22" i="1"/>
  <c r="H22" i="1"/>
  <c r="E22" i="1"/>
  <c r="K21" i="1"/>
  <c r="H21" i="1"/>
  <c r="E21" i="1"/>
  <c r="K20" i="1"/>
  <c r="H20" i="1"/>
  <c r="E20" i="1"/>
  <c r="J19" i="1"/>
  <c r="I19" i="1"/>
  <c r="G19" i="1"/>
  <c r="H19" i="1" s="1"/>
  <c r="F19" i="1"/>
  <c r="D19" i="1"/>
  <c r="C19" i="1"/>
  <c r="K18" i="1"/>
  <c r="H18" i="1"/>
  <c r="E18" i="1"/>
  <c r="K17" i="1"/>
  <c r="H17" i="1"/>
  <c r="E17" i="1"/>
  <c r="J16" i="1"/>
  <c r="K16" i="1" s="1"/>
  <c r="I16" i="1"/>
  <c r="G16" i="1"/>
  <c r="F16" i="1"/>
  <c r="D16" i="1"/>
  <c r="C16" i="1"/>
  <c r="K15" i="1"/>
  <c r="H15" i="1"/>
  <c r="E15" i="1"/>
  <c r="K14" i="1"/>
  <c r="H14" i="1"/>
  <c r="E14" i="1"/>
  <c r="K13" i="1"/>
  <c r="H13" i="1"/>
  <c r="E13" i="1"/>
  <c r="J12" i="1"/>
  <c r="I12" i="1"/>
  <c r="G12" i="1"/>
  <c r="F12" i="1"/>
  <c r="D12" i="1"/>
  <c r="C12" i="1"/>
  <c r="K11" i="1"/>
  <c r="H11" i="1"/>
  <c r="E11" i="1"/>
  <c r="J10" i="1"/>
  <c r="I10" i="1"/>
  <c r="G10" i="1"/>
  <c r="F10" i="1"/>
  <c r="D10" i="1"/>
  <c r="C10" i="1"/>
  <c r="E141" i="1" l="1"/>
  <c r="E10" i="1"/>
  <c r="K139" i="1"/>
  <c r="K62" i="1"/>
  <c r="E16" i="1"/>
  <c r="K121" i="1"/>
  <c r="K35" i="1"/>
  <c r="K38" i="1"/>
  <c r="E62" i="1"/>
  <c r="H127" i="1"/>
  <c r="K134" i="1"/>
  <c r="H141" i="1"/>
  <c r="H38" i="1"/>
  <c r="H134" i="1"/>
  <c r="K118" i="1"/>
  <c r="K143" i="1"/>
  <c r="K19" i="1"/>
  <c r="H81" i="1"/>
  <c r="E49" i="1"/>
  <c r="I8" i="1"/>
  <c r="C8" i="1"/>
  <c r="E12" i="1"/>
  <c r="H27" i="1"/>
  <c r="E35" i="1"/>
  <c r="E45" i="1"/>
  <c r="H62" i="1"/>
  <c r="E81" i="1"/>
  <c r="K113" i="1"/>
  <c r="K116" i="1"/>
  <c r="K141" i="1"/>
  <c r="E38" i="1"/>
  <c r="E54" i="1"/>
  <c r="E79" i="1"/>
  <c r="E23" i="1"/>
  <c r="E96" i="1"/>
  <c r="K105" i="1"/>
  <c r="E127" i="1"/>
  <c r="E33" i="1"/>
  <c r="E116" i="1"/>
  <c r="K109" i="1"/>
  <c r="H33" i="1"/>
  <c r="H100" i="1"/>
  <c r="H116" i="1"/>
  <c r="K127" i="1"/>
  <c r="E134" i="1"/>
  <c r="H96" i="1"/>
  <c r="H30" i="1"/>
  <c r="H113" i="1"/>
  <c r="H12" i="1"/>
  <c r="H45" i="1"/>
  <c r="K54" i="1"/>
  <c r="K79" i="1"/>
  <c r="H86" i="1"/>
  <c r="E121" i="1"/>
  <c r="E30" i="1"/>
  <c r="E113" i="1"/>
  <c r="K129" i="1"/>
  <c r="H23" i="1"/>
  <c r="E57" i="1"/>
  <c r="E27" i="1"/>
  <c r="H10" i="1"/>
  <c r="K12" i="1"/>
  <c r="E19" i="1"/>
  <c r="K27" i="1"/>
  <c r="K45" i="1"/>
  <c r="K86" i="1"/>
  <c r="E105" i="1"/>
  <c r="E100" i="1"/>
  <c r="K23" i="1"/>
  <c r="H57" i="1"/>
  <c r="E86" i="1"/>
  <c r="F8" i="1"/>
  <c r="H16" i="1"/>
  <c r="H35" i="1"/>
  <c r="K81" i="1"/>
  <c r="H118" i="1"/>
  <c r="H54" i="1"/>
  <c r="H79" i="1"/>
  <c r="K10" i="1"/>
  <c r="H105" i="1"/>
  <c r="E129" i="1"/>
  <c r="J8" i="1"/>
  <c r="G8" i="1"/>
  <c r="D8" i="1"/>
</calcChain>
</file>

<file path=xl/sharedStrings.xml><?xml version="1.0" encoding="utf-8"?>
<sst xmlns="http://schemas.openxmlformats.org/spreadsheetml/2006/main" count="335" uniqueCount="153">
  <si>
    <t>TT</t>
  </si>
  <si>
    <t>Tỉnh/Dân tộc</t>
  </si>
  <si>
    <t>Tổng số lượng 
tiêu chí đáp ứng</t>
  </si>
  <si>
    <t>Tổng số hộ DTTS sinh sống tại xã khu vực III và Thôn ĐBKK</t>
  </si>
  <si>
    <t>Trong đó: Tổng số hộ nghèo DTTS</t>
  </si>
  <si>
    <t>Tỷ lệ (%)</t>
  </si>
  <si>
    <t>Tổng số</t>
  </si>
  <si>
    <t>Không biết đọc, biết viết tiếng việt</t>
  </si>
  <si>
    <t>Tỷ suất chết (‰)</t>
  </si>
  <si>
    <t>Lớn hơn tỷ lệ nghèo bình quân của 53 DTTS toàn quốc</t>
  </si>
  <si>
    <t>Lớn hơn tỷ lệ người từ 15 tuổi trở lên không biết đọc, viết bình quân của 53 DTTS toàn quốc</t>
  </si>
  <si>
    <t>Lớn hơn tỷ suất chết trẻ bình quân của bình quân của 53 DTTS toàn quốc</t>
  </si>
  <si>
    <t>B</t>
  </si>
  <si>
    <t>I</t>
  </si>
  <si>
    <t>CẢ NƯỚC 
(32 dân tộc còn gặp nhiều khó khăn của 30 tỉnh)</t>
  </si>
  <si>
    <t>Tỷ lệ bình quân của 53 DTTS
(tiêu chí tại QĐ 39)</t>
  </si>
  <si>
    <t>≥33,45%</t>
  </si>
  <si>
    <t>≥28,65%</t>
  </si>
  <si>
    <t>≥33,2 ‰</t>
  </si>
  <si>
    <t>Dân tộc La Hủ</t>
  </si>
  <si>
    <t>x</t>
  </si>
  <si>
    <t>Lai Châu</t>
  </si>
  <si>
    <t>Dân tộc Phù Lá</t>
  </si>
  <si>
    <t>Hà Giang</t>
  </si>
  <si>
    <t>Điện Biên</t>
  </si>
  <si>
    <t>Lào Cai</t>
  </si>
  <si>
    <t>Dân tộc La Chí</t>
  </si>
  <si>
    <t>Dân tộc Kháng</t>
  </si>
  <si>
    <t>Sơn La</t>
  </si>
  <si>
    <t>Dân tộc Hà Nhì</t>
  </si>
  <si>
    <t>Dân tộc Xinh Mun</t>
  </si>
  <si>
    <t>Dân tộc Co</t>
  </si>
  <si>
    <t>Quảng Nam</t>
  </si>
  <si>
    <t>Quảng Ngãi</t>
  </si>
  <si>
    <t>Dân tộc Tà Ôi</t>
  </si>
  <si>
    <t>Quảng Trị</t>
  </si>
  <si>
    <t>Dân tộc Cơ Tu</t>
  </si>
  <si>
    <t>Thừa Thiên Huế</t>
  </si>
  <si>
    <t>Dân tộc Khơ Mú</t>
  </si>
  <si>
    <t>Nghệ An</t>
  </si>
  <si>
    <t>Yên Bái</t>
  </si>
  <si>
    <t>Thanh Hóa</t>
  </si>
  <si>
    <t>Dân tộc Bru-Vân Kiều</t>
  </si>
  <si>
    <t>Quảng Bình</t>
  </si>
  <si>
    <t>Dân tộc M'Nông</t>
  </si>
  <si>
    <t>Đắk Nông</t>
  </si>
  <si>
    <t xml:space="preserve">Đắk Lắk </t>
  </si>
  <si>
    <t>Bình Phước</t>
  </si>
  <si>
    <t>Dân tộc Raglay</t>
  </si>
  <si>
    <t>Ninh Thuận</t>
  </si>
  <si>
    <t>Khánh Hòa</t>
  </si>
  <si>
    <t xml:space="preserve">Dân tộc Xơ Đăng </t>
  </si>
  <si>
    <t>Kon Tum</t>
  </si>
  <si>
    <t>Đắk Lắc</t>
  </si>
  <si>
    <t>Dân tộc Mông</t>
  </si>
  <si>
    <t>Thái Nguyên</t>
  </si>
  <si>
    <t>Phú Thọ</t>
  </si>
  <si>
    <t>Cao Bằng</t>
  </si>
  <si>
    <t>Bắk Kạn</t>
  </si>
  <si>
    <t>Tuyên Quang</t>
  </si>
  <si>
    <t>Lạng Sơn</t>
  </si>
  <si>
    <t>Đắk Lắk</t>
  </si>
  <si>
    <t>Dân tộc X'tiêng</t>
  </si>
  <si>
    <t>Dân tộc Gia Rai</t>
  </si>
  <si>
    <t>Phú Yên</t>
  </si>
  <si>
    <t>Gia Lai</t>
  </si>
  <si>
    <t>Dân tộc Dao</t>
  </si>
  <si>
    <t>Điện Biên (năm 2021 không có DT này)</t>
  </si>
  <si>
    <t>Dân tộc Nùng</t>
  </si>
  <si>
    <t>Dân tộc Tày</t>
  </si>
  <si>
    <t>Hòa Bình</t>
  </si>
  <si>
    <t>Dân tộc Sán Chay</t>
  </si>
  <si>
    <t>Điện Biên*</t>
  </si>
  <si>
    <t>Dân tộc Lào</t>
  </si>
  <si>
    <t>Sơn La*</t>
  </si>
  <si>
    <t>Dân tộc Giáy</t>
  </si>
  <si>
    <t>Dân tộc Giẻ Triêng</t>
  </si>
  <si>
    <t>Dân tộc Mường</t>
  </si>
  <si>
    <t>Dân tộc Ba Na</t>
  </si>
  <si>
    <t>Bình Định</t>
  </si>
  <si>
    <t xml:space="preserve">Dân tộc Hrê </t>
  </si>
  <si>
    <t>Bình Định (Không có số liệu tại báo cáo năm 2021, nên lấy số liệu bc năm 2024)</t>
  </si>
  <si>
    <t>Dân tộc Chăm</t>
  </si>
  <si>
    <t>An Giang</t>
  </si>
  <si>
    <t>Dân tộc Ê Đê</t>
  </si>
  <si>
    <t xml:space="preserve">     -   </t>
  </si>
  <si>
    <t>Dân tộc Cơho</t>
  </si>
  <si>
    <t>Dân tộc Khơ me</t>
  </si>
  <si>
    <t>Dân tộc Mạ</t>
  </si>
  <si>
    <t>II</t>
  </si>
  <si>
    <t>SỐ LIỆU CỤ THỂ CỦA TỪNG TỈNH</t>
  </si>
  <si>
    <t>HÀ GIANG</t>
  </si>
  <si>
    <t>ĐẮK NÔNG</t>
  </si>
  <si>
    <t>HÒA BÌNH</t>
  </si>
  <si>
    <t>LAI CHÂU</t>
  </si>
  <si>
    <t>NGHỆ AN</t>
  </si>
  <si>
    <t xml:space="preserve">Dân tộc Mông </t>
  </si>
  <si>
    <t>NINH THUẬN</t>
  </si>
  <si>
    <t>PHÚ YÊN</t>
  </si>
  <si>
    <t>Dân tộc Gia rai</t>
  </si>
  <si>
    <t>QUẢNG BÌNH</t>
  </si>
  <si>
    <t>YÊN BÁI</t>
  </si>
  <si>
    <t>QUẢNG TRỊ</t>
  </si>
  <si>
    <t>Dân tộc Bru_Vân Kiều</t>
  </si>
  <si>
    <t xml:space="preserve">SƠN LA* </t>
  </si>
  <si>
    <t>Dân tộc Dao*</t>
  </si>
  <si>
    <t>Dân tộc Lào*</t>
  </si>
  <si>
    <t>THÁI NGUYÊN</t>
  </si>
  <si>
    <t>THANH HOÁ</t>
  </si>
  <si>
    <t xml:space="preserve">Dân tộc Dao </t>
  </si>
  <si>
    <t>THỪA THIÊN HUẾ</t>
  </si>
  <si>
    <t>QUẢNG NGÃI</t>
  </si>
  <si>
    <t>Dân tộc Xơ Đăng</t>
  </si>
  <si>
    <t>GIA LAI</t>
  </si>
  <si>
    <t>Dân tộc Ba na</t>
  </si>
  <si>
    <t>PHÚ THỌ</t>
  </si>
  <si>
    <t>ĐIỆN BIÊN*</t>
  </si>
  <si>
    <t>Dân tộc Xinh mun</t>
  </si>
  <si>
    <t>Dân tộc Dao* (năm 2021 không có DT này, nên lấy số liệu theo bc của năm 2024)</t>
  </si>
  <si>
    <t>Dân tộc Sán Chay*  (năm 2021 không có DT này, nên lấy số liệu theo bc của năm 2024)</t>
  </si>
  <si>
    <t>LÀO CAI</t>
  </si>
  <si>
    <t>CAO BẰNG</t>
  </si>
  <si>
    <t>BẮK KẠN</t>
  </si>
  <si>
    <t>QUẢNG NAM</t>
  </si>
  <si>
    <t>Dân tộc Giẻ- Triêng</t>
  </si>
  <si>
    <t>Dân tộc M'nông</t>
  </si>
  <si>
    <t>TUYÊN QUANG</t>
  </si>
  <si>
    <t>KHÁNH HÒA</t>
  </si>
  <si>
    <t>Dân tộc Cơ Ho</t>
  </si>
  <si>
    <t xml:space="preserve">LẠNG SƠN </t>
  </si>
  <si>
    <t xml:space="preserve">BÌNH ĐỊNH </t>
  </si>
  <si>
    <t>Dân tộc Bana</t>
  </si>
  <si>
    <t>Dân tộc Hrê</t>
  </si>
  <si>
    <t xml:space="preserve">BÌNH PHƯỚC </t>
  </si>
  <si>
    <t>KON TUM</t>
  </si>
  <si>
    <t>ĐẮK LẮK</t>
  </si>
  <si>
    <t xml:space="preserve">Dân tộc Gia Rai </t>
  </si>
  <si>
    <t xml:space="preserve">AN GIANG </t>
  </si>
  <si>
    <t>Dân tộc Khmer</t>
  </si>
  <si>
    <r>
      <rPr>
        <b/>
        <i/>
        <u/>
        <sz val="10"/>
        <color indexed="8"/>
        <rFont val="Times New Roman"/>
        <family val="1"/>
      </rPr>
      <t>Ghi chú:</t>
    </r>
    <r>
      <rPr>
        <i/>
        <sz val="10"/>
        <color indexed="8"/>
        <rFont val="Times New Roman"/>
        <family val="1"/>
      </rPr>
      <t xml:space="preserve">  </t>
    </r>
  </si>
  <si>
    <t>* Sơn La: Tại Tờ trình 891/TTr-UBDT ngày 06/7/2021 thì Sơn La có 4DTKK; ngày 30/8/2021 Sơn La có văn bản 315/BC-UBND đề nghị bổ sung thêm 02 dân tộc: Dân tộc Dao (đạt tiêu chí 1) cư trú tập trung ở 9 thôn ĐBKK với 255 hộ nghèo/989 hộ; Dân tộc Lào (đạt tiêu chí 1) cư trú ở 48 thôn ĐBKK với 1455 hộ nghèo/3935 hộ. Do 02 dân tộc này sống tập trung tại xã, thôn ĐBKK nên Ban soạn thảo tổng hợp số liệu vào Biểu rà soát năm 2023</t>
  </si>
  <si>
    <t>* Điện Biên: Tại Tờ trình 891/TTr-UBDT ngày 06/7/2021 thì Điện Biên có 6 DTKK; Tại biểu báo cáo tổng kết tình hình thực hiện QĐ 39 có thêm 02 dân tộc: Dân tộc Dao (có tỷ lệ hộ nghèo là 43,53%) với 606 hộ nghèo/1392 hộ; Dân tộc Sán Chay (có tỷ lệ hộ nghèo là 39,02%) với 16 hộ nghèo/41 hộ. Do 02 dân tộc này sống tập trung tại xã, thôn ĐBKK nên Ban soạn thảo tổng hợp số liệu vào Biểu rà soát năm 2023 của tỉnh Điện Biên</t>
  </si>
  <si>
    <t>Cơ bản các tỉnh gửi báo cáo chậm nhiều so với thời hạn (lần 1 là 15/4/2024; gia hạn lần 2: 15/5/2024): An Giang (28/6); Đắk Lắk (đính chính báo cáo gửi ngày 22/7); Kon Tum (27/5 đính chính số liệu 6/6); Bình Phước (31/5); Quảng Nam (27/5); Bình Định (28/5); Hà Tĩnh (05/6); ;  Số liệu các tỉnh gửi về phải điều chỉnh lại do danh sách dân tộc KK không khớp với Danh sách đã được Ủy ban Dân tộc thẩm định năm 2021. Đắk Lắk: gửi báo cáo ngày 27/6 tuy nhiên số liệu báo cáo chưa chính xác do không có DT M'Nông mà lại có Bru Vân Kiều, mà Bru Vân Kiều lại không có trong DS DTKK được UBDT thẩm định năm 2019; đến 22/7/2024, Ban Dân tộc đã đính chính số liệu và nội dung báo cáo. Kon Tum thiếu tổng hợp số liệu các dân tộc của toàn tỉnh mà mới chỉ ở cấp huyện, xã....</t>
  </si>
  <si>
    <t xml:space="preserve">Trong Biểu tổng kết QĐ 39, cơ bản các số liệu báo cáo đến 31/12/2019 của các tỉnh không khớp với số liệu năm 2019 đã gửi UBDT đã thẩm định. Nên Ban soạn thảo  giữ nguyên số liệu của năm 2019 theo Tờ trình 891/TTr-UBDT ngày 06/7/2021 </t>
  </si>
  <si>
    <t>Tỷ suất chết trẻ em DTTS dưới 1 tuổi năm 2024</t>
  </si>
  <si>
    <t>PHỤ LỤC SỐ 02</t>
  </si>
  <si>
    <t>Số liệu thống kê tính đến 30/11/2024</t>
  </si>
  <si>
    <t>Kết quả đáp ứng 
các tiêu chí theo tỷ lệ 30/11/2024</t>
  </si>
  <si>
    <t>Tỷ lệ hộ nghèo DTTS tại thời điểm 30/11/2024</t>
  </si>
  <si>
    <t>Tỷ lệ người DTTS từ 15 tuổi trở lên tính đến 30/11/2024</t>
  </si>
  <si>
    <t>Số sinh ra trong năm 2024</t>
  </si>
  <si>
    <t>Số chết trong năm 2024</t>
  </si>
  <si>
    <r>
      <t xml:space="preserve">Kết quả rà soát các dân tộc còn gặp nhiều khó khăn
(Đáp ứng 01 trong 03 tiêu chí tại Quyết định 39 đến thời điểm 30/11/2024)
</t>
    </r>
    <r>
      <rPr>
        <i/>
        <sz val="14"/>
        <rFont val="Times New Roman"/>
        <family val="1"/>
      </rPr>
      <t>(Kèm theo Báo cáo tổng kết, đánh giá thực hiện Quyết định số 39/2020/QĐ-TTg ngày 31/12/2020)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</si>
</sst>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0.000%"/>
    <numFmt numFmtId="166" formatCode="_-* #,##0\ _₫_-;\-* #,##0\ _₫_-;_-* &quot;-&quot;??\ _₫_-;_-@_-"/>
    <numFmt numFmtId="167" formatCode="_(* #,##0.0_);_(* \(#,##0.0\);_(* &quot;-&quot;??_);_(@_)"/>
    <numFmt numFmtId="168" formatCode="_ * #,##0_ ;_ * \-#,##0_ ;_ * &quot;-&quot;??_ ;_ @_ "/>
    <numFmt numFmtId="169" formatCode="#,##0.0"/>
  </numFmts>
  <fonts count="39" x14ac:knownFonts="1">
    <font>
      <sz val="11"/>
      <color theme="1"/>
      <name val="Calibri"/>
      <family val="2"/>
      <scheme val="minor"/>
    </font>
    <font>
      <sz val="11"/>
      <color theme="1"/>
      <name val="Calibri"/>
      <family val="2"/>
      <scheme val="minor"/>
    </font>
    <font>
      <b/>
      <sz val="10"/>
      <name val="Times New Roman"/>
      <family val="1"/>
    </font>
    <font>
      <sz val="10"/>
      <name val="Times New Roman"/>
      <family val="1"/>
    </font>
    <font>
      <b/>
      <sz val="14"/>
      <name val="Times New Roman"/>
      <family val="1"/>
    </font>
    <font>
      <sz val="14"/>
      <name val="Times New Roman"/>
      <family val="1"/>
    </font>
    <font>
      <sz val="9"/>
      <name val="Times New Roman"/>
      <family val="1"/>
    </font>
    <font>
      <sz val="9"/>
      <name val="Calibri"/>
      <family val="2"/>
      <scheme val="minor"/>
    </font>
    <font>
      <b/>
      <sz val="9"/>
      <name val="Times New Roman"/>
      <family val="1"/>
    </font>
    <font>
      <sz val="11"/>
      <name val="Calibri"/>
      <family val="2"/>
      <scheme val="minor"/>
    </font>
    <font>
      <b/>
      <sz val="11"/>
      <name val="Calibri"/>
      <family val="2"/>
      <scheme val="minor"/>
    </font>
    <font>
      <sz val="12"/>
      <color rgb="FFFF0000"/>
      <name val="Calibri"/>
      <family val="2"/>
      <scheme val="minor"/>
    </font>
    <font>
      <sz val="12"/>
      <color rgb="FF0000CC"/>
      <name val="Calibri"/>
      <family val="2"/>
      <scheme val="minor"/>
    </font>
    <font>
      <sz val="9"/>
      <color theme="1"/>
      <name val="Times New Roman"/>
      <family val="1"/>
    </font>
    <font>
      <b/>
      <i/>
      <sz val="10"/>
      <name val="Times New Roman"/>
      <family val="1"/>
    </font>
    <font>
      <b/>
      <i/>
      <sz val="11"/>
      <color theme="1"/>
      <name val="Times New Roman"/>
      <family val="1"/>
    </font>
    <font>
      <sz val="14"/>
      <color theme="1"/>
      <name val="Times New Roman"/>
      <family val="1"/>
    </font>
    <font>
      <sz val="8"/>
      <name val="Times New Roman"/>
      <family val="1"/>
    </font>
    <font>
      <b/>
      <sz val="9"/>
      <color rgb="FFFF0000"/>
      <name val="Times New Roman"/>
      <family val="1"/>
    </font>
    <font>
      <b/>
      <sz val="8"/>
      <name val="Times New Roman"/>
      <family val="1"/>
    </font>
    <font>
      <b/>
      <sz val="10"/>
      <color indexed="10"/>
      <name val="Times New Roman"/>
      <family val="1"/>
    </font>
    <font>
      <b/>
      <sz val="12"/>
      <color rgb="FFFF0000"/>
      <name val="Calibri"/>
      <family val="2"/>
      <scheme val="minor"/>
    </font>
    <font>
      <b/>
      <sz val="9"/>
      <name val="Calibri"/>
      <family val="2"/>
      <scheme val="minor"/>
    </font>
    <font>
      <b/>
      <sz val="12"/>
      <color rgb="FF0000CC"/>
      <name val="Calibri"/>
      <family val="2"/>
      <scheme val="minor"/>
    </font>
    <font>
      <b/>
      <sz val="9"/>
      <color theme="1"/>
      <name val="Times New Roman"/>
      <family val="1"/>
    </font>
    <font>
      <b/>
      <i/>
      <sz val="9"/>
      <name val="Times New Roman"/>
      <family val="1"/>
    </font>
    <font>
      <b/>
      <sz val="11"/>
      <color theme="1"/>
      <name val="Times New Roman"/>
      <family val="1"/>
    </font>
    <font>
      <b/>
      <sz val="12"/>
      <color rgb="FFFF0000"/>
      <name val="Times New Roman"/>
      <family val="1"/>
    </font>
    <font>
      <i/>
      <sz val="10"/>
      <color indexed="8"/>
      <name val="Times New Roman"/>
      <family val="1"/>
    </font>
    <font>
      <b/>
      <i/>
      <u/>
      <sz val="10"/>
      <color indexed="8"/>
      <name val="Times New Roman"/>
      <family val="1"/>
    </font>
    <font>
      <i/>
      <sz val="10"/>
      <color theme="1"/>
      <name val="Times New Roman"/>
      <family val="1"/>
    </font>
    <font>
      <sz val="10"/>
      <color theme="1"/>
      <name val="Times New Roman"/>
      <family val="1"/>
    </font>
    <font>
      <sz val="10"/>
      <name val="Calibri"/>
      <family val="2"/>
      <scheme val="minor"/>
    </font>
    <font>
      <sz val="11"/>
      <color indexed="8"/>
      <name val="Calibri"/>
      <family val="2"/>
    </font>
    <font>
      <sz val="12"/>
      <color theme="1"/>
      <name val="Times New Roman"/>
      <family val="2"/>
    </font>
    <font>
      <sz val="10"/>
      <color indexed="8"/>
      <name val="Arial"/>
      <family val="2"/>
    </font>
    <font>
      <sz val="12"/>
      <name val="Times New Roman"/>
      <family val="1"/>
    </font>
    <font>
      <sz val="11"/>
      <color theme="1"/>
      <name val="Calibri"/>
      <family val="2"/>
      <charset val="163"/>
      <scheme val="minor"/>
    </font>
    <font>
      <i/>
      <sz val="14"/>
      <name val="Times New Roman"/>
      <family val="1"/>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5">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3" fillId="0" borderId="0" applyFont="0" applyFill="0" applyBorder="0" applyAlignment="0" applyProtection="0"/>
    <xf numFmtId="43" fontId="33" fillId="0" borderId="0" applyFont="0" applyFill="0" applyBorder="0" applyAlignment="0" applyProtection="0"/>
    <xf numFmtId="0" fontId="34" fillId="0" borderId="0"/>
    <xf numFmtId="0" fontId="35" fillId="0" borderId="0" applyFill="0" applyProtection="0"/>
    <xf numFmtId="0" fontId="36" fillId="0" borderId="0"/>
    <xf numFmtId="0" fontId="36" fillId="0" borderId="0"/>
    <xf numFmtId="0" fontId="36" fillId="0" borderId="0"/>
    <xf numFmtId="0" fontId="34" fillId="0" borderId="0"/>
    <xf numFmtId="0" fontId="34" fillId="0" borderId="0"/>
    <xf numFmtId="0" fontId="37" fillId="0" borderId="0"/>
    <xf numFmtId="0" fontId="37" fillId="0" borderId="0"/>
  </cellStyleXfs>
  <cellXfs count="193">
    <xf numFmtId="0" fontId="0" fillId="0" borderId="0" xfId="0"/>
    <xf numFmtId="0" fontId="3" fillId="2" borderId="0" xfId="0" applyFont="1" applyFill="1" applyAlignment="1">
      <alignment vertical="center"/>
    </xf>
    <xf numFmtId="0" fontId="7" fillId="2" borderId="0" xfId="0" applyFont="1" applyFill="1"/>
    <xf numFmtId="3" fontId="2"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164" fontId="2" fillId="2" borderId="1" xfId="1" applyNumberFormat="1"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164" fontId="8" fillId="2" borderId="1" xfId="1" applyNumberFormat="1" applyFont="1" applyFill="1" applyBorder="1" applyAlignment="1">
      <alignment horizontal="center" vertical="center" wrapText="1"/>
    </xf>
    <xf numFmtId="0" fontId="3" fillId="2" borderId="1" xfId="0" applyFont="1" applyFill="1" applyBorder="1" applyAlignment="1">
      <alignment horizontal="center"/>
    </xf>
    <xf numFmtId="0" fontId="9" fillId="2" borderId="0" xfId="0" applyFont="1" applyFill="1" applyAlignment="1">
      <alignment horizontal="center"/>
    </xf>
    <xf numFmtId="0" fontId="8" fillId="2" borderId="1" xfId="0" applyFont="1" applyFill="1" applyBorder="1" applyAlignment="1">
      <alignment horizontal="center" vertical="center"/>
    </xf>
    <xf numFmtId="164" fontId="8" fillId="2" borderId="1" xfId="0" applyNumberFormat="1" applyFont="1" applyFill="1" applyBorder="1" applyAlignment="1">
      <alignment horizontal="center" vertical="center" wrapText="1"/>
    </xf>
    <xf numFmtId="10" fontId="8" fillId="2" borderId="1" xfId="2" applyNumberFormat="1" applyFont="1" applyFill="1" applyBorder="1" applyAlignment="1">
      <alignment horizontal="center" vertical="center" wrapText="1"/>
    </xf>
    <xf numFmtId="43" fontId="8" fillId="2" borderId="1" xfId="1" applyFont="1" applyFill="1" applyBorder="1" applyAlignment="1">
      <alignment horizontal="center" vertical="center" wrapText="1"/>
    </xf>
    <xf numFmtId="165" fontId="2" fillId="2" borderId="1" xfId="2" applyNumberFormat="1" applyFont="1" applyFill="1" applyBorder="1"/>
    <xf numFmtId="0" fontId="2" fillId="2" borderId="1" xfId="0" applyFont="1" applyFill="1" applyBorder="1"/>
    <xf numFmtId="0" fontId="2" fillId="2" borderId="1" xfId="0" applyFont="1" applyFill="1" applyBorder="1" applyAlignment="1">
      <alignment horizontal="center"/>
    </xf>
    <xf numFmtId="0" fontId="10" fillId="2" borderId="0" xfId="0" applyFont="1" applyFill="1"/>
    <xf numFmtId="0" fontId="2" fillId="2" borderId="1" xfId="0" applyFont="1" applyFill="1" applyBorder="1" applyAlignment="1">
      <alignment vertical="center" wrapText="1"/>
    </xf>
    <xf numFmtId="164" fontId="8" fillId="2" borderId="1" xfId="1" applyNumberFormat="1" applyFont="1" applyFill="1" applyBorder="1" applyAlignment="1">
      <alignment horizontal="right" vertical="center" wrapText="1"/>
    </xf>
    <xf numFmtId="10" fontId="8" fillId="2" borderId="1" xfId="2" applyNumberFormat="1" applyFont="1" applyFill="1" applyBorder="1" applyAlignment="1">
      <alignment horizontal="right" vertical="center" wrapText="1"/>
    </xf>
    <xf numFmtId="43" fontId="8" fillId="2" borderId="1" xfId="0" applyNumberFormat="1" applyFont="1" applyFill="1" applyBorder="1" applyAlignment="1">
      <alignment horizontal="right" vertical="center" wrapText="1"/>
    </xf>
    <xf numFmtId="10" fontId="2" fillId="2" borderId="1" xfId="0" applyNumberFormat="1" applyFont="1" applyFill="1" applyBorder="1" applyAlignment="1">
      <alignment horizontal="center" vertical="center"/>
    </xf>
    <xf numFmtId="10" fontId="2" fillId="2" borderId="1" xfId="0" applyNumberFormat="1" applyFont="1" applyFill="1" applyBorder="1" applyAlignment="1">
      <alignment horizontal="left" vertical="center"/>
    </xf>
    <xf numFmtId="0" fontId="10" fillId="2" borderId="1" xfId="0" applyFont="1" applyFill="1" applyBorder="1" applyAlignment="1">
      <alignment horizontal="center" vertical="center"/>
    </xf>
    <xf numFmtId="10" fontId="10" fillId="2" borderId="0" xfId="0" applyNumberFormat="1" applyFont="1" applyFill="1" applyAlignment="1">
      <alignment horizontal="left" vertical="center"/>
    </xf>
    <xf numFmtId="0" fontId="10" fillId="2" borderId="0" xfId="0" applyFont="1" applyFill="1" applyAlignment="1">
      <alignment horizontal="left" vertical="center"/>
    </xf>
    <xf numFmtId="0" fontId="3" fillId="2" borderId="1" xfId="0" applyFont="1" applyFill="1" applyBorder="1" applyAlignment="1">
      <alignment vertical="center" wrapText="1"/>
    </xf>
    <xf numFmtId="164" fontId="6" fillId="2" borderId="1" xfId="1" applyNumberFormat="1" applyFont="1" applyFill="1" applyBorder="1" applyAlignment="1">
      <alignment horizontal="right" vertical="center" wrapText="1"/>
    </xf>
    <xf numFmtId="10" fontId="6" fillId="2" borderId="1" xfId="2" applyNumberFormat="1" applyFont="1" applyFill="1" applyBorder="1" applyAlignment="1">
      <alignment horizontal="right" vertical="center" wrapText="1"/>
    </xf>
    <xf numFmtId="43" fontId="6" fillId="2" borderId="1" xfId="0" applyNumberFormat="1" applyFont="1" applyFill="1" applyBorder="1" applyAlignment="1">
      <alignment horizontal="right" vertical="center" wrapText="1"/>
    </xf>
    <xf numFmtId="0" fontId="3" fillId="2" borderId="1" xfId="0" applyFont="1" applyFill="1" applyBorder="1" applyAlignment="1">
      <alignment horizontal="left" vertical="center"/>
    </xf>
    <xf numFmtId="0" fontId="9" fillId="2" borderId="1" xfId="0" applyFont="1" applyFill="1" applyBorder="1" applyAlignment="1">
      <alignment horizontal="center" vertical="center"/>
    </xf>
    <xf numFmtId="0" fontId="9" fillId="2" borderId="0" xfId="0" applyFont="1" applyFill="1" applyAlignment="1">
      <alignment horizontal="left" vertical="center"/>
    </xf>
    <xf numFmtId="166" fontId="2" fillId="2" borderId="1" xfId="1" applyNumberFormat="1" applyFont="1" applyFill="1" applyBorder="1" applyAlignment="1" applyProtection="1">
      <alignment vertical="center" wrapText="1"/>
      <protection locked="0"/>
    </xf>
    <xf numFmtId="43" fontId="2" fillId="2" borderId="1" xfId="0" applyNumberFormat="1" applyFont="1" applyFill="1" applyBorder="1" applyAlignment="1">
      <alignment horizontal="left" vertical="center"/>
    </xf>
    <xf numFmtId="164" fontId="10" fillId="2" borderId="0" xfId="0" applyNumberFormat="1" applyFont="1" applyFill="1" applyAlignment="1">
      <alignment horizontal="left" vertical="center"/>
    </xf>
    <xf numFmtId="166" fontId="6" fillId="2" borderId="1" xfId="1" applyNumberFormat="1" applyFont="1" applyFill="1" applyBorder="1" applyAlignment="1" applyProtection="1">
      <alignment horizontal="left" vertical="center" wrapText="1"/>
      <protection locked="0"/>
    </xf>
    <xf numFmtId="166" fontId="3" fillId="2" borderId="1" xfId="1" applyNumberFormat="1" applyFont="1" applyFill="1" applyBorder="1" applyAlignment="1" applyProtection="1">
      <alignment vertical="center" wrapText="1"/>
      <protection locked="0"/>
    </xf>
    <xf numFmtId="0" fontId="3" fillId="2" borderId="1" xfId="0" applyFont="1" applyFill="1" applyBorder="1" applyAlignment="1">
      <alignment vertical="center"/>
    </xf>
    <xf numFmtId="0" fontId="6" fillId="2" borderId="1" xfId="0" applyFont="1" applyFill="1" applyBorder="1" applyAlignment="1">
      <alignment horizontal="right" vertical="center" wrapText="1"/>
    </xf>
    <xf numFmtId="0" fontId="11" fillId="2" borderId="1" xfId="0" applyFont="1" applyFill="1" applyBorder="1" applyAlignment="1">
      <alignment horizontal="center" vertical="center"/>
    </xf>
    <xf numFmtId="0" fontId="11" fillId="2" borderId="0" xfId="0" applyFont="1" applyFill="1" applyAlignment="1">
      <alignment horizontal="left" vertical="center"/>
    </xf>
    <xf numFmtId="0" fontId="6" fillId="2" borderId="1" xfId="0" applyFont="1" applyFill="1" applyBorder="1" applyAlignment="1">
      <alignment horizontal="right" vertical="center"/>
    </xf>
    <xf numFmtId="164" fontId="6" fillId="2" borderId="1" xfId="1" applyNumberFormat="1" applyFont="1" applyFill="1" applyBorder="1" applyAlignment="1">
      <alignment horizontal="right" vertical="center"/>
    </xf>
    <xf numFmtId="0" fontId="6" fillId="2" borderId="1" xfId="0" applyFont="1" applyFill="1" applyBorder="1" applyAlignment="1">
      <alignment horizontal="center" vertical="center"/>
    </xf>
    <xf numFmtId="0" fontId="6" fillId="2" borderId="0" xfId="0" applyFont="1" applyFill="1" applyAlignment="1">
      <alignment horizontal="left" vertical="center"/>
    </xf>
    <xf numFmtId="166" fontId="6" fillId="2" borderId="1" xfId="1" applyNumberFormat="1" applyFont="1" applyFill="1" applyBorder="1" applyAlignment="1" applyProtection="1">
      <alignment vertical="center" wrapText="1"/>
      <protection locked="0"/>
    </xf>
    <xf numFmtId="0" fontId="3" fillId="2" borderId="1" xfId="0" applyFont="1" applyFill="1" applyBorder="1" applyAlignment="1">
      <alignment horizontal="center" vertical="center"/>
    </xf>
    <xf numFmtId="0" fontId="3" fillId="2" borderId="0" xfId="0" applyFont="1" applyFill="1" applyAlignment="1">
      <alignment horizontal="left" vertical="center"/>
    </xf>
    <xf numFmtId="3" fontId="6" fillId="2" borderId="1" xfId="0" applyNumberFormat="1" applyFont="1" applyFill="1" applyBorder="1" applyAlignment="1">
      <alignment horizontal="right" vertical="center" wrapText="1"/>
    </xf>
    <xf numFmtId="0" fontId="7" fillId="2" borderId="1" xfId="0" applyFont="1" applyFill="1" applyBorder="1" applyAlignment="1">
      <alignment horizontal="center" vertical="center"/>
    </xf>
    <xf numFmtId="0" fontId="7" fillId="2" borderId="0" xfId="0" applyFont="1" applyFill="1" applyAlignment="1">
      <alignment horizontal="left" vertical="center"/>
    </xf>
    <xf numFmtId="0" fontId="2" fillId="2" borderId="1" xfId="0" applyFont="1" applyFill="1" applyBorder="1" applyAlignment="1">
      <alignment vertical="center"/>
    </xf>
    <xf numFmtId="167" fontId="2" fillId="2" borderId="1" xfId="1" applyNumberFormat="1" applyFont="1" applyFill="1" applyBorder="1" applyAlignment="1">
      <alignment vertical="center" wrapText="1"/>
    </xf>
    <xf numFmtId="167" fontId="3" fillId="2" borderId="1" xfId="1" applyNumberFormat="1" applyFont="1" applyFill="1" applyBorder="1" applyAlignment="1">
      <alignment vertical="center" wrapText="1"/>
    </xf>
    <xf numFmtId="0" fontId="12" fillId="2" borderId="1" xfId="0" applyFont="1" applyFill="1" applyBorder="1" applyAlignment="1">
      <alignment horizontal="center" vertical="center"/>
    </xf>
    <xf numFmtId="0" fontId="12" fillId="2" borderId="0" xfId="0" applyFont="1" applyFill="1" applyAlignment="1">
      <alignment horizontal="left" vertical="center"/>
    </xf>
    <xf numFmtId="0" fontId="13" fillId="2" borderId="1" xfId="0" applyFont="1" applyFill="1" applyBorder="1" applyAlignment="1">
      <alignment horizontal="center" vertical="center"/>
    </xf>
    <xf numFmtId="0" fontId="13" fillId="2" borderId="0" xfId="0" applyFont="1" applyFill="1" applyAlignment="1">
      <alignment horizontal="left" vertical="center"/>
    </xf>
    <xf numFmtId="164" fontId="6" fillId="2" borderId="1" xfId="1" quotePrefix="1" applyNumberFormat="1" applyFont="1" applyFill="1" applyBorder="1" applyAlignment="1">
      <alignment horizontal="right" vertical="center" wrapText="1"/>
    </xf>
    <xf numFmtId="0" fontId="14" fillId="2" borderId="1" xfId="0" applyFont="1" applyFill="1" applyBorder="1" applyAlignment="1">
      <alignment horizontal="left" vertical="center"/>
    </xf>
    <xf numFmtId="0" fontId="15" fillId="2" borderId="1" xfId="0" applyFont="1" applyFill="1" applyBorder="1" applyAlignment="1">
      <alignment horizontal="center" vertical="center"/>
    </xf>
    <xf numFmtId="0" fontId="15" fillId="2" borderId="0" xfId="0" applyFont="1" applyFill="1" applyAlignment="1">
      <alignment horizontal="left" vertical="center"/>
    </xf>
    <xf numFmtId="164" fontId="16" fillId="2" borderId="0" xfId="0" applyNumberFormat="1" applyFont="1" applyFill="1"/>
    <xf numFmtId="0" fontId="17" fillId="2" borderId="1" xfId="0" applyFont="1" applyFill="1" applyBorder="1" applyAlignment="1">
      <alignment horizontal="center" vertical="center"/>
    </xf>
    <xf numFmtId="0" fontId="17" fillId="2" borderId="0" xfId="0" applyFont="1" applyFill="1" applyAlignment="1">
      <alignment horizontal="left" vertical="center"/>
    </xf>
    <xf numFmtId="3" fontId="6" fillId="2" borderId="1" xfId="1" applyNumberFormat="1" applyFont="1" applyFill="1" applyBorder="1" applyAlignment="1">
      <alignment horizontal="right" vertical="center" wrapText="1"/>
    </xf>
    <xf numFmtId="1" fontId="6" fillId="2" borderId="1" xfId="0" applyNumberFormat="1" applyFont="1" applyFill="1" applyBorder="1" applyAlignment="1">
      <alignment vertical="center"/>
    </xf>
    <xf numFmtId="164" fontId="6" fillId="2" borderId="1" xfId="1" applyNumberFormat="1" applyFont="1" applyFill="1" applyBorder="1" applyAlignment="1">
      <alignment vertical="center"/>
    </xf>
    <xf numFmtId="0" fontId="2" fillId="2" borderId="1" xfId="0" applyFont="1" applyFill="1" applyBorder="1" applyAlignment="1">
      <alignment horizontal="left" vertical="center"/>
    </xf>
    <xf numFmtId="0" fontId="18" fillId="2" borderId="1" xfId="0" applyFont="1" applyFill="1" applyBorder="1" applyAlignment="1">
      <alignment horizontal="center" vertical="center"/>
    </xf>
    <xf numFmtId="0" fontId="18" fillId="2" borderId="0" xfId="0" applyFont="1" applyFill="1" applyAlignment="1">
      <alignment horizontal="left" vertical="center"/>
    </xf>
    <xf numFmtId="168" fontId="6" fillId="2" borderId="1" xfId="1" applyNumberFormat="1" applyFont="1" applyFill="1" applyBorder="1" applyAlignment="1">
      <alignment horizontal="right" vertical="center" wrapText="1"/>
    </xf>
    <xf numFmtId="0" fontId="2" fillId="2" borderId="1" xfId="0" applyFont="1" applyFill="1" applyBorder="1" applyAlignment="1">
      <alignment horizontal="center" vertical="center"/>
    </xf>
    <xf numFmtId="0" fontId="2" fillId="2" borderId="0" xfId="0" applyFont="1" applyFill="1" applyAlignment="1">
      <alignment horizontal="left" vertical="center"/>
    </xf>
    <xf numFmtId="1" fontId="6" fillId="2" borderId="1" xfId="0" applyNumberFormat="1" applyFont="1" applyFill="1" applyBorder="1" applyAlignment="1">
      <alignment horizontal="right" vertical="center"/>
    </xf>
    <xf numFmtId="0" fontId="8" fillId="2" borderId="0" xfId="0" applyFont="1" applyFill="1" applyAlignment="1">
      <alignment horizontal="left" vertical="center"/>
    </xf>
    <xf numFmtId="0" fontId="3" fillId="2" borderId="1" xfId="0" quotePrefix="1" applyFont="1" applyFill="1" applyBorder="1" applyAlignment="1">
      <alignment vertical="center"/>
    </xf>
    <xf numFmtId="43" fontId="6" fillId="2" borderId="1" xfId="1" applyNumberFormat="1" applyFont="1" applyFill="1" applyBorder="1" applyAlignment="1">
      <alignment horizontal="right" vertical="center" wrapText="1"/>
    </xf>
    <xf numFmtId="166" fontId="6" fillId="2" borderId="1" xfId="1" applyNumberFormat="1" applyFont="1" applyFill="1" applyBorder="1" applyAlignment="1" applyProtection="1">
      <alignment horizontal="center" vertical="center" wrapText="1"/>
      <protection locked="0"/>
    </xf>
    <xf numFmtId="3" fontId="6" fillId="2" borderId="1" xfId="0" applyNumberFormat="1" applyFont="1" applyFill="1" applyBorder="1" applyAlignment="1">
      <alignment horizontal="center" vertical="center" wrapText="1"/>
    </xf>
    <xf numFmtId="164" fontId="6" fillId="2" borderId="1" xfId="1" applyNumberFormat="1" applyFont="1" applyFill="1" applyBorder="1" applyAlignment="1">
      <alignment horizontal="center" vertical="center" wrapText="1"/>
    </xf>
    <xf numFmtId="0" fontId="0" fillId="2" borderId="1" xfId="0" applyFont="1" applyFill="1" applyBorder="1" applyAlignment="1">
      <alignment horizontal="center" vertical="center"/>
    </xf>
    <xf numFmtId="0" fontId="0" fillId="2" borderId="0" xfId="0" applyFont="1" applyFill="1" applyAlignment="1">
      <alignment horizontal="left" vertical="center"/>
    </xf>
    <xf numFmtId="0" fontId="16" fillId="2" borderId="0" xfId="0" applyFont="1" applyFill="1"/>
    <xf numFmtId="0" fontId="3" fillId="2" borderId="1" xfId="0" applyFont="1" applyFill="1" applyBorder="1" applyAlignment="1">
      <alignment horizontal="justify" vertical="center" wrapText="1"/>
    </xf>
    <xf numFmtId="0" fontId="6" fillId="2" borderId="1" xfId="0" applyFont="1" applyFill="1" applyBorder="1" applyAlignment="1">
      <alignment horizontal="justify" vertical="center" wrapText="1"/>
    </xf>
    <xf numFmtId="3" fontId="6" fillId="2" borderId="1" xfId="0" applyNumberFormat="1" applyFont="1" applyFill="1" applyBorder="1" applyAlignment="1">
      <alignment horizontal="right" vertical="center"/>
    </xf>
    <xf numFmtId="0" fontId="2" fillId="2" borderId="1" xfId="0" applyFont="1" applyFill="1" applyBorder="1" applyAlignment="1">
      <alignment horizontal="left" vertical="center" wrapText="1"/>
    </xf>
    <xf numFmtId="164" fontId="6" fillId="2" borderId="1" xfId="0" applyNumberFormat="1" applyFont="1" applyFill="1" applyBorder="1" applyAlignment="1">
      <alignment horizontal="center" vertical="center" wrapText="1"/>
    </xf>
    <xf numFmtId="10" fontId="6" fillId="2" borderId="1" xfId="2" applyNumberFormat="1" applyFont="1" applyFill="1" applyBorder="1" applyAlignment="1">
      <alignment horizontal="center" vertical="center" wrapText="1"/>
    </xf>
    <xf numFmtId="43" fontId="6" fillId="2" borderId="1" xfId="0" applyNumberFormat="1" applyFont="1" applyFill="1" applyBorder="1" applyAlignment="1">
      <alignment horizontal="center" vertical="center" wrapText="1"/>
    </xf>
    <xf numFmtId="0" fontId="3" fillId="2" borderId="1" xfId="0" applyFont="1" applyFill="1" applyBorder="1"/>
    <xf numFmtId="0" fontId="9" fillId="2" borderId="0" xfId="0" applyFont="1" applyFill="1"/>
    <xf numFmtId="166" fontId="8" fillId="2" borderId="1" xfId="1" applyNumberFormat="1" applyFont="1" applyFill="1" applyBorder="1" applyAlignment="1" applyProtection="1">
      <alignment horizontal="center" vertical="center" wrapText="1"/>
      <protection locked="0"/>
    </xf>
    <xf numFmtId="166" fontId="2" fillId="2" borderId="1" xfId="1" applyNumberFormat="1" applyFont="1" applyFill="1" applyBorder="1" applyAlignment="1" applyProtection="1">
      <alignment horizontal="left" vertical="center" wrapText="1"/>
      <protection locked="0"/>
    </xf>
    <xf numFmtId="10" fontId="8" fillId="2" borderId="1" xfId="1" applyNumberFormat="1" applyFont="1" applyFill="1" applyBorder="1" applyAlignment="1">
      <alignment horizontal="right" vertical="center" wrapText="1"/>
    </xf>
    <xf numFmtId="167" fontId="8" fillId="2" borderId="1" xfId="1" applyNumberFormat="1" applyFont="1" applyFill="1" applyBorder="1" applyAlignment="1">
      <alignment horizontal="right" vertical="center" wrapText="1"/>
    </xf>
    <xf numFmtId="166" fontId="3" fillId="2" borderId="1" xfId="1" applyNumberFormat="1" applyFont="1" applyFill="1" applyBorder="1" applyAlignment="1" applyProtection="1">
      <alignment horizontal="left" vertical="center" wrapText="1"/>
      <protection locked="0"/>
    </xf>
    <xf numFmtId="164" fontId="8" fillId="2" borderId="1" xfId="1" applyNumberFormat="1" applyFont="1" applyFill="1" applyBorder="1" applyAlignment="1">
      <alignment horizontal="right" vertical="center"/>
    </xf>
    <xf numFmtId="10" fontId="8" fillId="2" borderId="1" xfId="1" applyNumberFormat="1" applyFont="1" applyFill="1" applyBorder="1" applyAlignment="1">
      <alignment horizontal="right" vertical="center"/>
    </xf>
    <xf numFmtId="43" fontId="8" fillId="2" borderId="1" xfId="1" applyNumberFormat="1" applyFont="1" applyFill="1" applyBorder="1" applyAlignment="1">
      <alignment horizontal="right" vertical="center"/>
    </xf>
    <xf numFmtId="0" fontId="19" fillId="2" borderId="0" xfId="0" applyFont="1" applyFill="1"/>
    <xf numFmtId="0" fontId="3" fillId="2" borderId="1" xfId="0" applyFont="1" applyFill="1" applyBorder="1" applyAlignment="1">
      <alignment horizontal="left" vertical="center" wrapText="1"/>
    </xf>
    <xf numFmtId="0" fontId="17" fillId="2" borderId="0" xfId="0" applyFont="1" applyFill="1"/>
    <xf numFmtId="0" fontId="17" fillId="2" borderId="0" xfId="0" applyFont="1" applyFill="1" applyAlignment="1">
      <alignment horizontal="center"/>
    </xf>
    <xf numFmtId="43" fontId="8" fillId="2" borderId="1" xfId="1" applyNumberFormat="1" applyFont="1" applyFill="1" applyBorder="1" applyAlignment="1">
      <alignment horizontal="right" vertical="center" wrapText="1"/>
    </xf>
    <xf numFmtId="164" fontId="2" fillId="2" borderId="1" xfId="0" applyNumberFormat="1" applyFont="1" applyFill="1" applyBorder="1"/>
    <xf numFmtId="0" fontId="20" fillId="2" borderId="0" xfId="0" applyFont="1" applyFill="1"/>
    <xf numFmtId="0" fontId="3" fillId="2" borderId="0" xfId="0" applyFont="1" applyFill="1"/>
    <xf numFmtId="3" fontId="3" fillId="2" borderId="1" xfId="0" applyNumberFormat="1" applyFont="1" applyFill="1" applyBorder="1" applyAlignment="1">
      <alignment horizontal="left" vertical="center" wrapText="1"/>
    </xf>
    <xf numFmtId="0" fontId="21" fillId="2" borderId="0" xfId="0" applyFont="1" applyFill="1"/>
    <xf numFmtId="0" fontId="12" fillId="2" borderId="0" xfId="0" applyFont="1" applyFill="1" applyAlignment="1">
      <alignment vertical="center"/>
    </xf>
    <xf numFmtId="10" fontId="8" fillId="2" borderId="1" xfId="2" applyNumberFormat="1" applyFont="1" applyFill="1" applyBorder="1" applyAlignment="1">
      <alignment horizontal="right" vertical="center"/>
    </xf>
    <xf numFmtId="0" fontId="22" fillId="2" borderId="0" xfId="0" applyFont="1" applyFill="1"/>
    <xf numFmtId="10" fontId="8" fillId="2" borderId="1" xfId="1" quotePrefix="1" applyNumberFormat="1" applyFont="1" applyFill="1" applyBorder="1" applyAlignment="1">
      <alignment horizontal="right" vertical="center" wrapText="1"/>
    </xf>
    <xf numFmtId="0" fontId="0" fillId="2" borderId="0" xfId="0" applyFont="1" applyFill="1"/>
    <xf numFmtId="0" fontId="23" fillId="2" borderId="0" xfId="0" applyFont="1" applyFill="1" applyAlignment="1">
      <alignment vertical="center"/>
    </xf>
    <xf numFmtId="0" fontId="24" fillId="2" borderId="0" xfId="0" applyFont="1" applyFill="1" applyAlignment="1">
      <alignment horizontal="center"/>
    </xf>
    <xf numFmtId="0" fontId="13" fillId="2" borderId="0" xfId="0" applyFont="1" applyFill="1"/>
    <xf numFmtId="43" fontId="8" fillId="2" borderId="1" xfId="2" applyNumberFormat="1" applyFont="1" applyFill="1" applyBorder="1" applyAlignment="1">
      <alignment horizontal="right" vertical="center" wrapText="1"/>
    </xf>
    <xf numFmtId="0" fontId="8" fillId="2" borderId="1" xfId="0" quotePrefix="1" applyFont="1" applyFill="1" applyBorder="1" applyAlignment="1">
      <alignment horizontal="center" vertical="center"/>
    </xf>
    <xf numFmtId="164" fontId="8" fillId="2" borderId="1" xfId="1" quotePrefix="1" applyNumberFormat="1" applyFont="1" applyFill="1" applyBorder="1" applyAlignment="1">
      <alignment horizontal="right" vertical="center" wrapText="1"/>
    </xf>
    <xf numFmtId="10" fontId="25" fillId="2" borderId="1" xfId="1" quotePrefix="1" applyNumberFormat="1" applyFont="1" applyFill="1" applyBorder="1" applyAlignment="1">
      <alignment horizontal="right" vertical="center" wrapText="1"/>
    </xf>
    <xf numFmtId="164" fontId="25" fillId="2" borderId="1" xfId="1" quotePrefix="1" applyNumberFormat="1" applyFont="1" applyFill="1" applyBorder="1" applyAlignment="1">
      <alignment horizontal="right" vertical="center" wrapText="1"/>
    </xf>
    <xf numFmtId="10" fontId="25" fillId="2" borderId="1" xfId="1" applyNumberFormat="1" applyFont="1" applyFill="1" applyBorder="1" applyAlignment="1">
      <alignment horizontal="right" vertical="center"/>
    </xf>
    <xf numFmtId="43" fontId="25" fillId="2" borderId="1" xfId="1" quotePrefix="1" applyNumberFormat="1" applyFont="1" applyFill="1" applyBorder="1" applyAlignment="1">
      <alignment horizontal="right" vertical="center" wrapText="1"/>
    </xf>
    <xf numFmtId="0" fontId="14" fillId="2" borderId="1" xfId="0" applyFont="1" applyFill="1" applyBorder="1"/>
    <xf numFmtId="0" fontId="26" fillId="2" borderId="0" xfId="0" applyFont="1" applyFill="1"/>
    <xf numFmtId="0" fontId="26" fillId="2" borderId="0" xfId="0" applyFont="1" applyFill="1" applyAlignment="1">
      <alignment horizontal="center"/>
    </xf>
    <xf numFmtId="0" fontId="26" fillId="2" borderId="0" xfId="0" applyFont="1" applyFill="1" applyAlignment="1">
      <alignment wrapText="1"/>
    </xf>
    <xf numFmtId="0" fontId="15" fillId="2" borderId="0" xfId="0" applyFont="1" applyFill="1"/>
    <xf numFmtId="0" fontId="6" fillId="2" borderId="1" xfId="0" quotePrefix="1" applyFont="1" applyFill="1" applyBorder="1" applyAlignment="1">
      <alignment horizontal="center" vertical="center"/>
    </xf>
    <xf numFmtId="0" fontId="14" fillId="2" borderId="1" xfId="0" applyFont="1" applyFill="1" applyBorder="1" applyAlignment="1">
      <alignment horizontal="center"/>
    </xf>
    <xf numFmtId="167" fontId="3" fillId="2" borderId="1" xfId="1" applyNumberFormat="1" applyFont="1" applyFill="1" applyBorder="1" applyAlignment="1">
      <alignment horizontal="left" vertical="center" wrapText="1"/>
    </xf>
    <xf numFmtId="3" fontId="8" fillId="2" borderId="1" xfId="0" applyNumberFormat="1" applyFont="1" applyFill="1" applyBorder="1" applyAlignment="1">
      <alignment horizontal="right" vertical="center" wrapText="1"/>
    </xf>
    <xf numFmtId="4" fontId="8" fillId="2" borderId="1" xfId="0" applyNumberFormat="1" applyFont="1" applyFill="1" applyBorder="1" applyAlignment="1">
      <alignment horizontal="right" vertical="center" wrapText="1"/>
    </xf>
    <xf numFmtId="0" fontId="11" fillId="2" borderId="0" xfId="0" applyFont="1" applyFill="1"/>
    <xf numFmtId="0" fontId="27" fillId="2" borderId="0" xfId="0" applyFont="1" applyFill="1"/>
    <xf numFmtId="0" fontId="6" fillId="2" borderId="0" xfId="0" applyFont="1" applyFill="1"/>
    <xf numFmtId="0" fontId="8" fillId="2" borderId="1" xfId="0" applyFont="1" applyFill="1" applyBorder="1" applyAlignment="1">
      <alignment horizontal="right" vertical="center"/>
    </xf>
    <xf numFmtId="0" fontId="8" fillId="2" borderId="0" xfId="0" applyFont="1" applyFill="1"/>
    <xf numFmtId="164" fontId="8" fillId="2" borderId="1" xfId="1" applyNumberFormat="1" applyFont="1" applyFill="1" applyBorder="1" applyAlignment="1">
      <alignment horizontal="center" vertical="center"/>
    </xf>
    <xf numFmtId="164" fontId="2" fillId="2" borderId="1" xfId="1" applyNumberFormat="1" applyFont="1" applyFill="1" applyBorder="1" applyAlignment="1">
      <alignment horizontal="left" vertical="center"/>
    </xf>
    <xf numFmtId="164" fontId="2" fillId="2" borderId="1" xfId="1" applyNumberFormat="1" applyFont="1" applyFill="1" applyBorder="1"/>
    <xf numFmtId="164" fontId="2" fillId="2" borderId="1" xfId="1" applyNumberFormat="1" applyFont="1" applyFill="1" applyBorder="1" applyAlignment="1">
      <alignment horizontal="center"/>
    </xf>
    <xf numFmtId="164" fontId="8" fillId="2" borderId="0" xfId="1" applyNumberFormat="1" applyFont="1" applyFill="1"/>
    <xf numFmtId="169" fontId="8" fillId="2" borderId="1" xfId="0" applyNumberFormat="1" applyFont="1" applyFill="1" applyBorder="1" applyAlignment="1">
      <alignment horizontal="right" vertical="center" wrapText="1"/>
    </xf>
    <xf numFmtId="0" fontId="8" fillId="2" borderId="0" xfId="0" applyFont="1" applyFill="1" applyAlignment="1">
      <alignment horizontal="center" vertical="center"/>
    </xf>
    <xf numFmtId="3" fontId="8" fillId="2" borderId="1" xfId="0" applyNumberFormat="1" applyFont="1" applyFill="1" applyBorder="1" applyAlignment="1">
      <alignment horizontal="right" vertical="center"/>
    </xf>
    <xf numFmtId="0" fontId="2" fillId="2" borderId="0" xfId="0" applyFont="1" applyFill="1"/>
    <xf numFmtId="167" fontId="3" fillId="2" borderId="1" xfId="1" applyNumberFormat="1" applyFont="1" applyFill="1" applyBorder="1" applyAlignment="1">
      <alignment horizontal="center" vertical="center" wrapText="1"/>
    </xf>
    <xf numFmtId="0" fontId="8" fillId="2" borderId="0" xfId="0" applyFont="1" applyFill="1" applyBorder="1"/>
    <xf numFmtId="0" fontId="18" fillId="2" borderId="0" xfId="0" applyFont="1" applyFill="1" applyBorder="1"/>
    <xf numFmtId="0" fontId="18" fillId="2" borderId="0" xfId="0" applyFont="1" applyFill="1"/>
    <xf numFmtId="0" fontId="31" fillId="2" borderId="0" xfId="0" applyFont="1" applyFill="1" applyAlignment="1">
      <alignment horizontal="justify" vertical="center"/>
    </xf>
    <xf numFmtId="0" fontId="3" fillId="2" borderId="0" xfId="0" applyFont="1" applyFill="1" applyAlignment="1">
      <alignment horizontal="justify" vertical="center"/>
    </xf>
    <xf numFmtId="0" fontId="7" fillId="2" borderId="0" xfId="0" applyFont="1" applyFill="1" applyAlignment="1">
      <alignment horizontal="center" vertical="center"/>
    </xf>
    <xf numFmtId="0" fontId="32" fillId="2" borderId="0" xfId="0" applyFont="1" applyFill="1" applyAlignment="1">
      <alignment horizontal="left"/>
    </xf>
    <xf numFmtId="0" fontId="7" fillId="2" borderId="0" xfId="0" applyFont="1" applyFill="1" applyAlignment="1">
      <alignment horizontal="center"/>
    </xf>
    <xf numFmtId="164" fontId="7" fillId="2" borderId="0" xfId="1" applyNumberFormat="1" applyFont="1" applyFill="1"/>
    <xf numFmtId="0" fontId="7" fillId="2" borderId="0" xfId="0" applyFont="1" applyFill="1" applyAlignment="1">
      <alignment horizontal="right"/>
    </xf>
    <xf numFmtId="0" fontId="3" fillId="2" borderId="0" xfId="0" applyFont="1" applyFill="1" applyAlignment="1">
      <alignment horizontal="center"/>
    </xf>
    <xf numFmtId="0" fontId="5" fillId="2" borderId="0" xfId="0" applyFont="1" applyFill="1" applyAlignment="1">
      <alignment horizontal="center" vertical="center" wrapText="1"/>
    </xf>
    <xf numFmtId="0" fontId="2" fillId="2" borderId="0" xfId="0" applyFont="1" applyFill="1" applyAlignment="1">
      <alignment vertical="center"/>
    </xf>
    <xf numFmtId="0" fontId="4" fillId="2" borderId="0" xfId="0" applyFont="1" applyFill="1" applyAlignment="1">
      <alignment horizontal="center" vertical="center" wrapText="1"/>
    </xf>
    <xf numFmtId="164" fontId="4" fillId="2" borderId="0" xfId="1" applyNumberFormat="1" applyFont="1" applyFill="1" applyAlignment="1">
      <alignment horizontal="center" vertical="center" wrapText="1"/>
    </xf>
    <xf numFmtId="0" fontId="5" fillId="2" borderId="0" xfId="0" applyFont="1" applyFill="1" applyAlignment="1">
      <alignment vertical="center"/>
    </xf>
    <xf numFmtId="0" fontId="5" fillId="2" borderId="0" xfId="0" applyFont="1" applyFill="1" applyAlignment="1">
      <alignment horizontal="right" vertical="center"/>
    </xf>
    <xf numFmtId="0" fontId="5" fillId="2" borderId="0" xfId="0" applyFont="1" applyFill="1" applyAlignment="1">
      <alignment horizontal="center" vertical="center"/>
    </xf>
    <xf numFmtId="3" fontId="4" fillId="2" borderId="0" xfId="0" applyNumberFormat="1" applyFont="1" applyFill="1" applyAlignment="1">
      <alignment horizontal="center" vertical="center"/>
    </xf>
    <xf numFmtId="0" fontId="3" fillId="2" borderId="0" xfId="0" applyFont="1" applyFill="1" applyAlignment="1">
      <alignment horizontal="justify" vertical="center" wrapText="1"/>
    </xf>
    <xf numFmtId="0" fontId="4" fillId="2" borderId="0" xfId="0" applyFont="1" applyFill="1" applyAlignment="1">
      <alignment horizontal="center" vertical="center" wrapText="1"/>
    </xf>
    <xf numFmtId="0" fontId="6"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8" fillId="2" borderId="0" xfId="0" applyFont="1" applyFill="1" applyAlignment="1">
      <alignment horizontal="justify" vertical="center" wrapText="1"/>
    </xf>
    <xf numFmtId="0" fontId="30" fillId="2" borderId="0" xfId="0" applyFont="1" applyFill="1" applyAlignment="1">
      <alignment horizontal="justify" vertical="center" wrapText="1"/>
    </xf>
  </cellXfs>
  <cellStyles count="15">
    <cellStyle name="Comma" xfId="1" builtinId="3"/>
    <cellStyle name="Comma 14" xfId="3" xr:uid="{00000000-0005-0000-0000-000001000000}"/>
    <cellStyle name="Comma 2" xfId="4" xr:uid="{00000000-0005-0000-0000-000002000000}"/>
    <cellStyle name="Comma 2 3" xfId="5" xr:uid="{00000000-0005-0000-0000-000003000000}"/>
    <cellStyle name="Normal" xfId="0" builtinId="0"/>
    <cellStyle name="Normal 2" xfId="6" xr:uid="{00000000-0005-0000-0000-000005000000}"/>
    <cellStyle name="Normal 2 2" xfId="7" xr:uid="{00000000-0005-0000-0000-000006000000}"/>
    <cellStyle name="Normal 2 2 2" xfId="8" xr:uid="{00000000-0005-0000-0000-000007000000}"/>
    <cellStyle name="Normal 3" xfId="9" xr:uid="{00000000-0005-0000-0000-000008000000}"/>
    <cellStyle name="Normal 3 2" xfId="10" xr:uid="{00000000-0005-0000-0000-000009000000}"/>
    <cellStyle name="Normal 4" xfId="11" xr:uid="{00000000-0005-0000-0000-00000A000000}"/>
    <cellStyle name="Normal 5" xfId="12" xr:uid="{00000000-0005-0000-0000-00000B000000}"/>
    <cellStyle name="Normal 8" xfId="13" xr:uid="{00000000-0005-0000-0000-00000C000000}"/>
    <cellStyle name="Normal 9 2" xfId="14" xr:uid="{00000000-0005-0000-0000-00000D000000}"/>
    <cellStyle name="Percent" xfId="2" builtinId="5"/>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38100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38100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66675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38100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38100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57150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85725</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66675</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57150</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85725</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66675</xdr:rowOff>
        </xdr:to>
        <xdr:sp macro="" textlink="">
          <xdr:nvSpPr>
            <xdr:cNvPr id="1035" name="Object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38100</xdr:rowOff>
        </xdr:to>
        <xdr:sp macro="" textlink="">
          <xdr:nvSpPr>
            <xdr:cNvPr id="1036" name="Object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57150</xdr:rowOff>
        </xdr:to>
        <xdr:sp macro="" textlink="">
          <xdr:nvSpPr>
            <xdr:cNvPr id="1037" name="Object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57150</xdr:rowOff>
        </xdr:to>
        <xdr:sp macro="" textlink="">
          <xdr:nvSpPr>
            <xdr:cNvPr id="1038" name="Object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38100</xdr:rowOff>
        </xdr:to>
        <xdr:sp macro="" textlink="">
          <xdr:nvSpPr>
            <xdr:cNvPr id="1039" name="Object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38100</xdr:rowOff>
        </xdr:to>
        <xdr:sp macro="" textlink="">
          <xdr:nvSpPr>
            <xdr:cNvPr id="1040" name="Object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66675</xdr:rowOff>
        </xdr:to>
        <xdr:sp macro="" textlink="">
          <xdr:nvSpPr>
            <xdr:cNvPr id="1041" name="Object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38100</xdr:rowOff>
        </xdr:to>
        <xdr:sp macro="" textlink="">
          <xdr:nvSpPr>
            <xdr:cNvPr id="1042" name="Object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38100</xdr:rowOff>
        </xdr:to>
        <xdr:sp macro="" textlink="">
          <xdr:nvSpPr>
            <xdr:cNvPr id="1043" name="Object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57150</xdr:rowOff>
        </xdr:to>
        <xdr:sp macro="" textlink="">
          <xdr:nvSpPr>
            <xdr:cNvPr id="1044" name="Object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85725</xdr:rowOff>
        </xdr:to>
        <xdr:sp macro="" textlink="">
          <xdr:nvSpPr>
            <xdr:cNvPr id="1045" name="Object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66675</xdr:rowOff>
        </xdr:to>
        <xdr:sp macro="" textlink="">
          <xdr:nvSpPr>
            <xdr:cNvPr id="1046" name="Object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57150</xdr:rowOff>
        </xdr:to>
        <xdr:sp macro="" textlink="">
          <xdr:nvSpPr>
            <xdr:cNvPr id="1047" name="Object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85725</xdr:rowOff>
        </xdr:to>
        <xdr:sp macro="" textlink="">
          <xdr:nvSpPr>
            <xdr:cNvPr id="1048" name="Object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66675</xdr:rowOff>
        </xdr:to>
        <xdr:sp macro="" textlink="">
          <xdr:nvSpPr>
            <xdr:cNvPr id="1049" name="Object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38100</xdr:rowOff>
        </xdr:to>
        <xdr:sp macro="" textlink="">
          <xdr:nvSpPr>
            <xdr:cNvPr id="1050" name="Object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57150</xdr:rowOff>
        </xdr:to>
        <xdr:sp macro="" textlink="">
          <xdr:nvSpPr>
            <xdr:cNvPr id="1051" name="Object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2</xdr:col>
          <xdr:colOff>523875</xdr:colOff>
          <xdr:row>127</xdr:row>
          <xdr:rowOff>57150</xdr:rowOff>
        </xdr:to>
        <xdr:sp macro="" textlink="">
          <xdr:nvSpPr>
            <xdr:cNvPr id="1052" name="Object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3</xdr:col>
          <xdr:colOff>0</xdr:colOff>
          <xdr:row>127</xdr:row>
          <xdr:rowOff>142875</xdr:rowOff>
        </xdr:to>
        <xdr:sp macro="" textlink="">
          <xdr:nvSpPr>
            <xdr:cNvPr id="1053" name="Object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126</xdr:row>
          <xdr:rowOff>0</xdr:rowOff>
        </xdr:from>
        <xdr:to>
          <xdr:col>3</xdr:col>
          <xdr:colOff>0</xdr:colOff>
          <xdr:row>127</xdr:row>
          <xdr:rowOff>142875</xdr:rowOff>
        </xdr:to>
        <xdr:sp macro="" textlink="">
          <xdr:nvSpPr>
            <xdr:cNvPr id="1054" name="Object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3</xdr:col>
          <xdr:colOff>238125</xdr:colOff>
          <xdr:row>131</xdr:row>
          <xdr:rowOff>95250</xdr:rowOff>
        </xdr:to>
        <xdr:sp macro="" textlink="">
          <xdr:nvSpPr>
            <xdr:cNvPr id="1055" name="Object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523875</xdr:colOff>
          <xdr:row>131</xdr:row>
          <xdr:rowOff>371475</xdr:rowOff>
        </xdr:to>
        <xdr:sp macro="" textlink="">
          <xdr:nvSpPr>
            <xdr:cNvPr id="1056" name="Object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523875</xdr:colOff>
          <xdr:row>131</xdr:row>
          <xdr:rowOff>381000</xdr:rowOff>
        </xdr:to>
        <xdr:sp macro="" textlink="">
          <xdr:nvSpPr>
            <xdr:cNvPr id="1057" name="Object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523875</xdr:colOff>
          <xdr:row>131</xdr:row>
          <xdr:rowOff>400050</xdr:rowOff>
        </xdr:to>
        <xdr:sp macro="" textlink="">
          <xdr:nvSpPr>
            <xdr:cNvPr id="1058" name="Object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523875</xdr:colOff>
          <xdr:row>131</xdr:row>
          <xdr:rowOff>371475</xdr:rowOff>
        </xdr:to>
        <xdr:sp macro="" textlink="">
          <xdr:nvSpPr>
            <xdr:cNvPr id="1059" name="Object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523875</xdr:colOff>
          <xdr:row>131</xdr:row>
          <xdr:rowOff>381000</xdr:rowOff>
        </xdr:to>
        <xdr:sp macro="" textlink="">
          <xdr:nvSpPr>
            <xdr:cNvPr id="1060" name="Object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523875</xdr:colOff>
          <xdr:row>131</xdr:row>
          <xdr:rowOff>381000</xdr:rowOff>
        </xdr:to>
        <xdr:sp macro="" textlink="">
          <xdr:nvSpPr>
            <xdr:cNvPr id="1061" name="Object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523875</xdr:colOff>
          <xdr:row>131</xdr:row>
          <xdr:rowOff>400050</xdr:rowOff>
        </xdr:to>
        <xdr:sp macro="" textlink="">
          <xdr:nvSpPr>
            <xdr:cNvPr id="1062" name="Object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523875</xdr:colOff>
          <xdr:row>131</xdr:row>
          <xdr:rowOff>381000</xdr:rowOff>
        </xdr:to>
        <xdr:sp macro="" textlink="">
          <xdr:nvSpPr>
            <xdr:cNvPr id="1063" name="Object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523875</xdr:colOff>
          <xdr:row>131</xdr:row>
          <xdr:rowOff>400050</xdr:rowOff>
        </xdr:to>
        <xdr:sp macro="" textlink="">
          <xdr:nvSpPr>
            <xdr:cNvPr id="1064" name="Object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523875</xdr:colOff>
          <xdr:row>131</xdr:row>
          <xdr:rowOff>371475</xdr:rowOff>
        </xdr:to>
        <xdr:sp macro="" textlink="">
          <xdr:nvSpPr>
            <xdr:cNvPr id="1065" name="Object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523875</xdr:colOff>
          <xdr:row>131</xdr:row>
          <xdr:rowOff>381000</xdr:rowOff>
        </xdr:to>
        <xdr:sp macro="" textlink="">
          <xdr:nvSpPr>
            <xdr:cNvPr id="1066" name="Object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523875</xdr:colOff>
          <xdr:row>131</xdr:row>
          <xdr:rowOff>381000</xdr:rowOff>
        </xdr:to>
        <xdr:sp macro="" textlink="">
          <xdr:nvSpPr>
            <xdr:cNvPr id="1067" name="Object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523875</xdr:colOff>
          <xdr:row>131</xdr:row>
          <xdr:rowOff>371475</xdr:rowOff>
        </xdr:to>
        <xdr:sp macro="" textlink="">
          <xdr:nvSpPr>
            <xdr:cNvPr id="1068" name="Object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523875</xdr:colOff>
          <xdr:row>131</xdr:row>
          <xdr:rowOff>381000</xdr:rowOff>
        </xdr:to>
        <xdr:sp macro="" textlink="">
          <xdr:nvSpPr>
            <xdr:cNvPr id="1069" name="Object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523875</xdr:colOff>
          <xdr:row>131</xdr:row>
          <xdr:rowOff>400050</xdr:rowOff>
        </xdr:to>
        <xdr:sp macro="" textlink="">
          <xdr:nvSpPr>
            <xdr:cNvPr id="1070" name="Object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523875</xdr:colOff>
          <xdr:row>131</xdr:row>
          <xdr:rowOff>371475</xdr:rowOff>
        </xdr:to>
        <xdr:sp macro="" textlink="">
          <xdr:nvSpPr>
            <xdr:cNvPr id="1071" name="Object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523875</xdr:colOff>
          <xdr:row>131</xdr:row>
          <xdr:rowOff>381000</xdr:rowOff>
        </xdr:to>
        <xdr:sp macro="" textlink="">
          <xdr:nvSpPr>
            <xdr:cNvPr id="1072" name="Object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523875</xdr:colOff>
          <xdr:row>131</xdr:row>
          <xdr:rowOff>381000</xdr:rowOff>
        </xdr:to>
        <xdr:sp macro="" textlink="">
          <xdr:nvSpPr>
            <xdr:cNvPr id="1073" name="Object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523875</xdr:colOff>
          <xdr:row>131</xdr:row>
          <xdr:rowOff>400050</xdr:rowOff>
        </xdr:to>
        <xdr:sp macro="" textlink="">
          <xdr:nvSpPr>
            <xdr:cNvPr id="1074" name="Object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523875</xdr:colOff>
          <xdr:row>131</xdr:row>
          <xdr:rowOff>381000</xdr:rowOff>
        </xdr:to>
        <xdr:sp macro="" textlink="">
          <xdr:nvSpPr>
            <xdr:cNvPr id="1075" name="Object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523875</xdr:colOff>
          <xdr:row>131</xdr:row>
          <xdr:rowOff>400050</xdr:rowOff>
        </xdr:to>
        <xdr:sp macro="" textlink="">
          <xdr:nvSpPr>
            <xdr:cNvPr id="1076" name="Object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523875</xdr:colOff>
          <xdr:row>131</xdr:row>
          <xdr:rowOff>371475</xdr:rowOff>
        </xdr:to>
        <xdr:sp macro="" textlink="">
          <xdr:nvSpPr>
            <xdr:cNvPr id="1077" name="Object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523875</xdr:colOff>
          <xdr:row>131</xdr:row>
          <xdr:rowOff>381000</xdr:rowOff>
        </xdr:to>
        <xdr:sp macro="" textlink="">
          <xdr:nvSpPr>
            <xdr:cNvPr id="1078" name="Object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131</xdr:row>
          <xdr:rowOff>0</xdr:rowOff>
        </xdr:from>
        <xdr:to>
          <xdr:col>2</xdr:col>
          <xdr:colOff>523875</xdr:colOff>
          <xdr:row>131</xdr:row>
          <xdr:rowOff>381000</xdr:rowOff>
        </xdr:to>
        <xdr:sp macro="" textlink="">
          <xdr:nvSpPr>
            <xdr:cNvPr id="1079" name="Object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523875</xdr:colOff>
          <xdr:row>131</xdr:row>
          <xdr:rowOff>38100</xdr:rowOff>
        </xdr:to>
        <xdr:sp macro="" textlink="">
          <xdr:nvSpPr>
            <xdr:cNvPr id="1080" name="Object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523875</xdr:colOff>
          <xdr:row>131</xdr:row>
          <xdr:rowOff>38100</xdr:rowOff>
        </xdr:to>
        <xdr:sp macro="" textlink="">
          <xdr:nvSpPr>
            <xdr:cNvPr id="1081" name="Object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523875</xdr:colOff>
          <xdr:row>131</xdr:row>
          <xdr:rowOff>66675</xdr:rowOff>
        </xdr:to>
        <xdr:sp macro="" textlink="">
          <xdr:nvSpPr>
            <xdr:cNvPr id="1082" name="Object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523875</xdr:colOff>
          <xdr:row>131</xdr:row>
          <xdr:rowOff>38100</xdr:rowOff>
        </xdr:to>
        <xdr:sp macro="" textlink="">
          <xdr:nvSpPr>
            <xdr:cNvPr id="1083" name="Object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523875</xdr:colOff>
          <xdr:row>131</xdr:row>
          <xdr:rowOff>38100</xdr:rowOff>
        </xdr:to>
        <xdr:sp macro="" textlink="">
          <xdr:nvSpPr>
            <xdr:cNvPr id="1084" name="Object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523875</xdr:colOff>
          <xdr:row>131</xdr:row>
          <xdr:rowOff>57150</xdr:rowOff>
        </xdr:to>
        <xdr:sp macro="" textlink="">
          <xdr:nvSpPr>
            <xdr:cNvPr id="1085" name="Object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523875</xdr:colOff>
          <xdr:row>131</xdr:row>
          <xdr:rowOff>66675</xdr:rowOff>
        </xdr:to>
        <xdr:sp macro="" textlink="">
          <xdr:nvSpPr>
            <xdr:cNvPr id="1086" name="Object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523875</xdr:colOff>
          <xdr:row>131</xdr:row>
          <xdr:rowOff>57150</xdr:rowOff>
        </xdr:to>
        <xdr:sp macro="" textlink="">
          <xdr:nvSpPr>
            <xdr:cNvPr id="1087" name="Object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523875</xdr:colOff>
          <xdr:row>131</xdr:row>
          <xdr:rowOff>66675</xdr:rowOff>
        </xdr:to>
        <xdr:sp macro="" textlink="">
          <xdr:nvSpPr>
            <xdr:cNvPr id="1088" name="Object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523875</xdr:colOff>
          <xdr:row>131</xdr:row>
          <xdr:rowOff>38100</xdr:rowOff>
        </xdr:to>
        <xdr:sp macro="" textlink="">
          <xdr:nvSpPr>
            <xdr:cNvPr id="1089" name="Object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523875</xdr:colOff>
          <xdr:row>131</xdr:row>
          <xdr:rowOff>57150</xdr:rowOff>
        </xdr:to>
        <xdr:sp macro="" textlink="">
          <xdr:nvSpPr>
            <xdr:cNvPr id="1090" name="Object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523875</xdr:colOff>
          <xdr:row>131</xdr:row>
          <xdr:rowOff>57150</xdr:rowOff>
        </xdr:to>
        <xdr:sp macro="" textlink="">
          <xdr:nvSpPr>
            <xdr:cNvPr id="1091" name="Object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523875</xdr:colOff>
          <xdr:row>131</xdr:row>
          <xdr:rowOff>38100</xdr:rowOff>
        </xdr:to>
        <xdr:sp macro="" textlink="">
          <xdr:nvSpPr>
            <xdr:cNvPr id="1092" name="Object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523875</xdr:colOff>
          <xdr:row>131</xdr:row>
          <xdr:rowOff>38100</xdr:rowOff>
        </xdr:to>
        <xdr:sp macro="" textlink="">
          <xdr:nvSpPr>
            <xdr:cNvPr id="1093" name="Object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523875</xdr:colOff>
          <xdr:row>131</xdr:row>
          <xdr:rowOff>66675</xdr:rowOff>
        </xdr:to>
        <xdr:sp macro="" textlink="">
          <xdr:nvSpPr>
            <xdr:cNvPr id="1094" name="Object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523875</xdr:colOff>
          <xdr:row>131</xdr:row>
          <xdr:rowOff>38100</xdr:rowOff>
        </xdr:to>
        <xdr:sp macro="" textlink="">
          <xdr:nvSpPr>
            <xdr:cNvPr id="1095" name="Object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523875</xdr:colOff>
          <xdr:row>131</xdr:row>
          <xdr:rowOff>38100</xdr:rowOff>
        </xdr:to>
        <xdr:sp macro="" textlink="">
          <xdr:nvSpPr>
            <xdr:cNvPr id="1096" name="Object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523875</xdr:colOff>
          <xdr:row>131</xdr:row>
          <xdr:rowOff>57150</xdr:rowOff>
        </xdr:to>
        <xdr:sp macro="" textlink="">
          <xdr:nvSpPr>
            <xdr:cNvPr id="1097" name="Object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523875</xdr:colOff>
          <xdr:row>131</xdr:row>
          <xdr:rowOff>66675</xdr:rowOff>
        </xdr:to>
        <xdr:sp macro="" textlink="">
          <xdr:nvSpPr>
            <xdr:cNvPr id="1098" name="Object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523875</xdr:colOff>
          <xdr:row>131</xdr:row>
          <xdr:rowOff>57150</xdr:rowOff>
        </xdr:to>
        <xdr:sp macro="" textlink="">
          <xdr:nvSpPr>
            <xdr:cNvPr id="1099" name="Object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523875</xdr:colOff>
          <xdr:row>131</xdr:row>
          <xdr:rowOff>66675</xdr:rowOff>
        </xdr:to>
        <xdr:sp macro="" textlink="">
          <xdr:nvSpPr>
            <xdr:cNvPr id="1100" name="Object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523875</xdr:colOff>
          <xdr:row>131</xdr:row>
          <xdr:rowOff>38100</xdr:rowOff>
        </xdr:to>
        <xdr:sp macro="" textlink="">
          <xdr:nvSpPr>
            <xdr:cNvPr id="1101" name="Object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523875</xdr:colOff>
          <xdr:row>131</xdr:row>
          <xdr:rowOff>57150</xdr:rowOff>
        </xdr:to>
        <xdr:sp macro="" textlink="">
          <xdr:nvSpPr>
            <xdr:cNvPr id="1102" name="Object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130</xdr:row>
          <xdr:rowOff>0</xdr:rowOff>
        </xdr:from>
        <xdr:to>
          <xdr:col>2</xdr:col>
          <xdr:colOff>523875</xdr:colOff>
          <xdr:row>131</xdr:row>
          <xdr:rowOff>57150</xdr:rowOff>
        </xdr:to>
        <xdr:sp macro="" textlink="">
          <xdr:nvSpPr>
            <xdr:cNvPr id="1103" name="Object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5</xdr:col>
      <xdr:colOff>145551</xdr:colOff>
      <xdr:row>2</xdr:row>
      <xdr:rowOff>17124</xdr:rowOff>
    </xdr:from>
    <xdr:to>
      <xdr:col>7</xdr:col>
      <xdr:colOff>136989</xdr:colOff>
      <xdr:row>2</xdr:row>
      <xdr:rowOff>17124</xdr:rowOff>
    </xdr:to>
    <xdr:cxnSp macro="">
      <xdr:nvCxnSpPr>
        <xdr:cNvPr id="81" name="Straight Connector 80">
          <a:extLst>
            <a:ext uri="{FF2B5EF4-FFF2-40B4-BE49-F238E27FC236}">
              <a16:creationId xmlns:a16="http://schemas.microsoft.com/office/drawing/2014/main" id="{00000000-0008-0000-0000-000051000000}"/>
            </a:ext>
          </a:extLst>
        </xdr:cNvPr>
        <xdr:cNvCxnSpPr/>
      </xdr:nvCxnSpPr>
      <xdr:spPr>
        <a:xfrm>
          <a:off x="3726951" y="1182984"/>
          <a:ext cx="142399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oleObject" Target="http://113.160.181.99:8080/mail/tulv.langchanh.nsf/str/B5E1F4D6FB227B1347257B7D0009FD12/$file/DANH%20S&#193;CH%20H&#7896;%20NGH&#200;O%20RTHEO%20Q&#272;%20227%20N&#258;M%202012.do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Word.Document.8">
    <oleItems>
      <oleItem name="!OLE_LINK2" advise="1" preferPic="1"/>
    </oleItems>
  </oleLin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84"/>
  <sheetViews>
    <sheetView tabSelected="1" zoomScale="85" zoomScaleNormal="85" workbookViewId="0">
      <selection activeCell="G6" sqref="G6"/>
    </sheetView>
  </sheetViews>
  <sheetFormatPr defaultColWidth="9.140625" defaultRowHeight="12.75" x14ac:dyDescent="0.2"/>
  <cols>
    <col min="1" max="1" width="5.140625" style="161" customWidth="1"/>
    <col min="2" max="2" width="19" style="162" customWidth="1"/>
    <col min="3" max="3" width="10.140625" style="2" bestFit="1" customWidth="1"/>
    <col min="4" max="4" width="9" style="2" bestFit="1" customWidth="1"/>
    <col min="5" max="5" width="9" style="163" bestFit="1" customWidth="1"/>
    <col min="6" max="6" width="9.5703125" style="2" customWidth="1"/>
    <col min="7" max="7" width="11.28515625" style="164" customWidth="1"/>
    <col min="8" max="8" width="8" style="2" bestFit="1" customWidth="1"/>
    <col min="9" max="9" width="7.28515625" style="2" customWidth="1"/>
    <col min="10" max="10" width="6.7109375" style="2" customWidth="1"/>
    <col min="11" max="11" width="8.85546875" style="165" customWidth="1"/>
    <col min="12" max="12" width="7.140625" style="113" customWidth="1"/>
    <col min="13" max="13" width="6.7109375" style="113" customWidth="1"/>
    <col min="14" max="14" width="7.140625" style="113" customWidth="1"/>
    <col min="15" max="15" width="6.42578125" style="166" customWidth="1"/>
    <col min="16" max="16" width="9.28515625" style="2" customWidth="1"/>
    <col min="17" max="200" width="9.28515625" style="2" bestFit="1" customWidth="1"/>
    <col min="201" max="16384" width="9.140625" style="2"/>
  </cols>
  <sheetData>
    <row r="1" spans="1:16" s="1" customFormat="1" ht="18" customHeight="1" x14ac:dyDescent="0.25">
      <c r="A1" s="174" t="s">
        <v>145</v>
      </c>
      <c r="B1" s="174"/>
      <c r="C1" s="174"/>
      <c r="D1" s="174"/>
      <c r="E1" s="174"/>
      <c r="F1" s="174"/>
      <c r="G1" s="174"/>
      <c r="H1" s="174"/>
      <c r="I1" s="174"/>
      <c r="J1" s="174"/>
      <c r="K1" s="174"/>
      <c r="L1" s="174"/>
      <c r="M1" s="174"/>
      <c r="N1" s="174"/>
      <c r="O1" s="174"/>
    </row>
    <row r="2" spans="1:16" s="168" customFormat="1" ht="73.900000000000006" customHeight="1" x14ac:dyDescent="0.25">
      <c r="A2" s="176" t="s">
        <v>152</v>
      </c>
      <c r="B2" s="176"/>
      <c r="C2" s="176"/>
      <c r="D2" s="176"/>
      <c r="E2" s="176"/>
      <c r="F2" s="176"/>
      <c r="G2" s="176"/>
      <c r="H2" s="176"/>
      <c r="I2" s="176"/>
      <c r="J2" s="176"/>
      <c r="K2" s="176"/>
      <c r="L2" s="176"/>
      <c r="M2" s="176"/>
      <c r="N2" s="176"/>
      <c r="O2" s="176"/>
    </row>
    <row r="3" spans="1:16" s="1" customFormat="1" ht="12.6" customHeight="1" x14ac:dyDescent="0.25">
      <c r="A3" s="167"/>
      <c r="B3" s="169"/>
      <c r="C3" s="169"/>
      <c r="D3" s="169"/>
      <c r="E3" s="169"/>
      <c r="F3" s="169"/>
      <c r="G3" s="170"/>
      <c r="H3" s="171"/>
      <c r="I3" s="171"/>
      <c r="J3" s="171"/>
      <c r="K3" s="172"/>
      <c r="L3" s="171"/>
      <c r="M3" s="171"/>
      <c r="N3" s="171"/>
      <c r="O3" s="173"/>
    </row>
    <row r="4" spans="1:16" ht="27" customHeight="1" x14ac:dyDescent="0.2">
      <c r="A4" s="177" t="s">
        <v>0</v>
      </c>
      <c r="B4" s="178" t="s">
        <v>1</v>
      </c>
      <c r="C4" s="178" t="s">
        <v>146</v>
      </c>
      <c r="D4" s="178"/>
      <c r="E4" s="178"/>
      <c r="F4" s="178"/>
      <c r="G4" s="178"/>
      <c r="H4" s="178"/>
      <c r="I4" s="178"/>
      <c r="J4" s="178"/>
      <c r="K4" s="178"/>
      <c r="L4" s="179" t="s">
        <v>147</v>
      </c>
      <c r="M4" s="180"/>
      <c r="N4" s="181"/>
      <c r="O4" s="185" t="s">
        <v>2</v>
      </c>
    </row>
    <row r="5" spans="1:16" ht="63" customHeight="1" x14ac:dyDescent="0.2">
      <c r="A5" s="177"/>
      <c r="B5" s="178"/>
      <c r="C5" s="188" t="s">
        <v>148</v>
      </c>
      <c r="D5" s="189"/>
      <c r="E5" s="190"/>
      <c r="F5" s="188" t="s">
        <v>149</v>
      </c>
      <c r="G5" s="189"/>
      <c r="H5" s="190"/>
      <c r="I5" s="178" t="s">
        <v>144</v>
      </c>
      <c r="J5" s="178"/>
      <c r="K5" s="178"/>
      <c r="L5" s="182"/>
      <c r="M5" s="183"/>
      <c r="N5" s="184"/>
      <c r="O5" s="186"/>
    </row>
    <row r="6" spans="1:16" ht="141" customHeight="1" x14ac:dyDescent="0.2">
      <c r="A6" s="177"/>
      <c r="B6" s="178"/>
      <c r="C6" s="3" t="s">
        <v>3</v>
      </c>
      <c r="D6" s="3" t="s">
        <v>4</v>
      </c>
      <c r="E6" s="4" t="s">
        <v>5</v>
      </c>
      <c r="F6" s="3" t="s">
        <v>6</v>
      </c>
      <c r="G6" s="3" t="s">
        <v>7</v>
      </c>
      <c r="H6" s="4" t="s">
        <v>5</v>
      </c>
      <c r="I6" s="3" t="s">
        <v>150</v>
      </c>
      <c r="J6" s="5" t="s">
        <v>151</v>
      </c>
      <c r="K6" s="4" t="s">
        <v>8</v>
      </c>
      <c r="L6" s="6" t="s">
        <v>9</v>
      </c>
      <c r="M6" s="6" t="s">
        <v>10</v>
      </c>
      <c r="N6" s="6" t="s">
        <v>11</v>
      </c>
      <c r="O6" s="187"/>
    </row>
    <row r="7" spans="1:16" s="12" customFormat="1" ht="14.25" customHeight="1" x14ac:dyDescent="0.25">
      <c r="A7" s="7"/>
      <c r="B7" s="8" t="s">
        <v>12</v>
      </c>
      <c r="C7" s="9">
        <v>12</v>
      </c>
      <c r="D7" s="9">
        <v>13</v>
      </c>
      <c r="E7" s="9">
        <v>14</v>
      </c>
      <c r="F7" s="9">
        <v>18</v>
      </c>
      <c r="G7" s="9">
        <v>19</v>
      </c>
      <c r="H7" s="9">
        <v>20</v>
      </c>
      <c r="I7" s="9">
        <v>15</v>
      </c>
      <c r="J7" s="10">
        <v>16</v>
      </c>
      <c r="K7" s="9">
        <v>17</v>
      </c>
      <c r="L7" s="11"/>
      <c r="M7" s="11"/>
      <c r="N7" s="11"/>
      <c r="O7" s="11"/>
    </row>
    <row r="8" spans="1:16" s="20" customFormat="1" ht="60" customHeight="1" x14ac:dyDescent="0.25">
      <c r="A8" s="13" t="s">
        <v>13</v>
      </c>
      <c r="B8" s="8" t="s">
        <v>14</v>
      </c>
      <c r="C8" s="14">
        <f>C10+C12+C16+C19+C23+C27+C30+C33+C35+C38+C45+C49+C54+C57+C62+C79+C81+C86+C96+C100+C105+C109+C113+C116+C118+C121+C127+C129+C134+C139+C141+C143</f>
        <v>669923.92499999993</v>
      </c>
      <c r="D8" s="14">
        <f>D10+D12+D16+D19+D23+D27+D30+D33+D35+D38+D45+D49+D54+D57+D62+D79+D81+D86+D96+D100+D105+D109+D113+D116+D118+D121+D127+D129+D134+D139+D141+D143</f>
        <v>283858</v>
      </c>
      <c r="E8" s="15"/>
      <c r="F8" s="14">
        <f>F10+F12+F16+F19+F23+F27+F30+F33+F35+F38+F45+F49+F54+F57+F62+F79+F81+F86+F96+F100+F105+F109+F113+F116+F118+F121+F127+F129+F134+F139+F141+F143</f>
        <v>2050748.6966900001</v>
      </c>
      <c r="G8" s="14">
        <f>G10+G12+G16+G19+G23+G27+G30+G33+G35+G38+G45+G49+G54+G57+G62+G79+G81+G86+G96+G100+G105+G109+G113+G116+G118+G121+G127+G129+G134+G139+G141+G143</f>
        <v>275182.36054593546</v>
      </c>
      <c r="H8" s="15"/>
      <c r="I8" s="14">
        <f>I10+I12+I16+I19+I23+I27+I30+I33+I35+I38+I45+I49+I54+I57+I62+I79+I81+I86+I96+I100+I105+I109+I113+I116+I118+I121+I127+I129+I134+I139+I141+I143</f>
        <v>68310.804025000005</v>
      </c>
      <c r="J8" s="10">
        <f>J10+J12+J16+J19+J23+J27+J30+J33+J35+J38+J45+J49+J54+J57+J62+J79+J81+J86+J96+J100+J105+J109+J113+J116+J118+J121+J127+J129+J134+J139+J141+J143</f>
        <v>1952</v>
      </c>
      <c r="K8" s="16"/>
      <c r="L8" s="17"/>
      <c r="M8" s="18"/>
      <c r="N8" s="18"/>
      <c r="O8" s="19"/>
    </row>
    <row r="9" spans="1:16" s="20" customFormat="1" ht="54" customHeight="1" x14ac:dyDescent="0.25">
      <c r="A9" s="13"/>
      <c r="B9" s="8" t="s">
        <v>15</v>
      </c>
      <c r="C9" s="14"/>
      <c r="D9" s="14"/>
      <c r="E9" s="15"/>
      <c r="F9" s="14"/>
      <c r="G9" s="14"/>
      <c r="H9" s="15"/>
      <c r="I9" s="14"/>
      <c r="J9" s="10"/>
      <c r="K9" s="16"/>
      <c r="L9" s="13" t="s">
        <v>16</v>
      </c>
      <c r="M9" s="13" t="s">
        <v>17</v>
      </c>
      <c r="N9" s="13" t="s">
        <v>18</v>
      </c>
      <c r="O9" s="19"/>
    </row>
    <row r="10" spans="1:16" s="29" customFormat="1" ht="26.25" customHeight="1" x14ac:dyDescent="0.25">
      <c r="A10" s="9">
        <v>1</v>
      </c>
      <c r="B10" s="21" t="s">
        <v>19</v>
      </c>
      <c r="C10" s="22">
        <f>C11</f>
        <v>2426</v>
      </c>
      <c r="D10" s="22">
        <f>D11</f>
        <v>1792</v>
      </c>
      <c r="E10" s="23">
        <f t="shared" ref="E10:E62" si="0">D10/C10</f>
        <v>0.73866446826051113</v>
      </c>
      <c r="F10" s="22">
        <f>F11</f>
        <v>5662</v>
      </c>
      <c r="G10" s="22">
        <f>G11</f>
        <v>379</v>
      </c>
      <c r="H10" s="23">
        <f t="shared" ref="H10:H38" si="1">G10/F10</f>
        <v>6.6937477922995411E-2</v>
      </c>
      <c r="I10" s="22">
        <f>I11</f>
        <v>204</v>
      </c>
      <c r="J10" s="22">
        <f>J11</f>
        <v>9</v>
      </c>
      <c r="K10" s="24">
        <f t="shared" ref="K10:K27" si="2">J10*1000/I10</f>
        <v>44.117647058823529</v>
      </c>
      <c r="L10" s="25" t="s">
        <v>20</v>
      </c>
      <c r="M10" s="26"/>
      <c r="N10" s="25" t="s">
        <v>20</v>
      </c>
      <c r="O10" s="27">
        <v>2</v>
      </c>
      <c r="P10" s="28"/>
    </row>
    <row r="11" spans="1:16" s="36" customFormat="1" ht="26.25" customHeight="1" x14ac:dyDescent="0.25">
      <c r="A11" s="7"/>
      <c r="B11" s="30" t="s">
        <v>21</v>
      </c>
      <c r="C11" s="31">
        <v>2426</v>
      </c>
      <c r="D11" s="31">
        <v>1792</v>
      </c>
      <c r="E11" s="32">
        <f t="shared" si="0"/>
        <v>0.73866446826051113</v>
      </c>
      <c r="F11" s="31">
        <v>5662</v>
      </c>
      <c r="G11" s="31">
        <v>379</v>
      </c>
      <c r="H11" s="32">
        <f t="shared" si="1"/>
        <v>6.6937477922995411E-2</v>
      </c>
      <c r="I11" s="31">
        <v>204</v>
      </c>
      <c r="J11" s="31">
        <v>9</v>
      </c>
      <c r="K11" s="33">
        <f t="shared" si="2"/>
        <v>44.117647058823529</v>
      </c>
      <c r="L11" s="34"/>
      <c r="M11" s="34"/>
      <c r="N11" s="34"/>
      <c r="O11" s="35"/>
    </row>
    <row r="12" spans="1:16" s="29" customFormat="1" ht="26.25" customHeight="1" x14ac:dyDescent="0.25">
      <c r="A12" s="9">
        <v>2</v>
      </c>
      <c r="B12" s="37" t="s">
        <v>22</v>
      </c>
      <c r="C12" s="22">
        <f>SUM(C13:C15)</f>
        <v>1975</v>
      </c>
      <c r="D12" s="22">
        <f>SUM(D13:D15)</f>
        <v>755</v>
      </c>
      <c r="E12" s="23">
        <f t="shared" si="0"/>
        <v>0.38227848101265821</v>
      </c>
      <c r="F12" s="22">
        <f>SUM(F13:F15)</f>
        <v>6210</v>
      </c>
      <c r="G12" s="22">
        <f>SUM(G13:G15)</f>
        <v>617</v>
      </c>
      <c r="H12" s="23">
        <f t="shared" si="1"/>
        <v>9.9355877616747176E-2</v>
      </c>
      <c r="I12" s="22">
        <f>SUM(I13:I15)</f>
        <v>579</v>
      </c>
      <c r="J12" s="22">
        <f>SUM(J13:J15)</f>
        <v>6</v>
      </c>
      <c r="K12" s="24">
        <f t="shared" si="2"/>
        <v>10.362694300518134</v>
      </c>
      <c r="L12" s="25" t="s">
        <v>20</v>
      </c>
      <c r="M12" s="26"/>
      <c r="N12" s="38"/>
      <c r="O12" s="27">
        <v>1</v>
      </c>
      <c r="P12" s="39"/>
    </row>
    <row r="13" spans="1:16" s="36" customFormat="1" ht="26.25" customHeight="1" x14ac:dyDescent="0.25">
      <c r="A13" s="40">
        <v>1</v>
      </c>
      <c r="B13" s="41" t="s">
        <v>23</v>
      </c>
      <c r="C13" s="31">
        <v>166</v>
      </c>
      <c r="D13" s="31">
        <v>122</v>
      </c>
      <c r="E13" s="32">
        <f t="shared" si="0"/>
        <v>0.73493975903614461</v>
      </c>
      <c r="F13" s="31">
        <v>642</v>
      </c>
      <c r="G13" s="31">
        <v>128</v>
      </c>
      <c r="H13" s="32">
        <f t="shared" si="1"/>
        <v>0.19937694704049844</v>
      </c>
      <c r="I13" s="31">
        <v>10</v>
      </c>
      <c r="J13" s="31">
        <v>0</v>
      </c>
      <c r="K13" s="33">
        <f t="shared" si="2"/>
        <v>0</v>
      </c>
      <c r="L13" s="34"/>
      <c r="M13" s="34"/>
      <c r="N13" s="34"/>
      <c r="O13" s="35"/>
    </row>
    <row r="14" spans="1:16" s="45" customFormat="1" ht="26.25" customHeight="1" x14ac:dyDescent="0.25">
      <c r="A14" s="7">
        <v>2</v>
      </c>
      <c r="B14" s="42" t="s">
        <v>24</v>
      </c>
      <c r="C14" s="43">
        <v>48</v>
      </c>
      <c r="D14" s="43">
        <v>31</v>
      </c>
      <c r="E14" s="32">
        <f>D14/C14</f>
        <v>0.64583333333333337</v>
      </c>
      <c r="F14" s="43">
        <v>88</v>
      </c>
      <c r="G14" s="43">
        <v>24</v>
      </c>
      <c r="H14" s="32">
        <f t="shared" si="1"/>
        <v>0.27272727272727271</v>
      </c>
      <c r="I14" s="43">
        <v>4</v>
      </c>
      <c r="J14" s="31">
        <v>0</v>
      </c>
      <c r="K14" s="33">
        <f t="shared" si="2"/>
        <v>0</v>
      </c>
      <c r="L14" s="34"/>
      <c r="M14" s="34"/>
      <c r="N14" s="34"/>
      <c r="O14" s="44"/>
    </row>
    <row r="15" spans="1:16" s="49" customFormat="1" ht="26.25" customHeight="1" x14ac:dyDescent="0.25">
      <c r="A15" s="40">
        <v>3</v>
      </c>
      <c r="B15" s="42" t="s">
        <v>25</v>
      </c>
      <c r="C15" s="46">
        <v>1761</v>
      </c>
      <c r="D15" s="46">
        <v>602</v>
      </c>
      <c r="E15" s="32">
        <f>D15/C15</f>
        <v>0.34185122089721748</v>
      </c>
      <c r="F15" s="46">
        <v>5480</v>
      </c>
      <c r="G15" s="46">
        <v>465</v>
      </c>
      <c r="H15" s="32">
        <f t="shared" si="1"/>
        <v>8.485401459854014E-2</v>
      </c>
      <c r="I15" s="46">
        <v>565</v>
      </c>
      <c r="J15" s="47">
        <v>6</v>
      </c>
      <c r="K15" s="33">
        <f t="shared" si="2"/>
        <v>10.619469026548673</v>
      </c>
      <c r="L15" s="34"/>
      <c r="M15" s="34"/>
      <c r="N15" s="34"/>
      <c r="O15" s="48"/>
    </row>
    <row r="16" spans="1:16" s="29" customFormat="1" ht="26.25" customHeight="1" x14ac:dyDescent="0.25">
      <c r="A16" s="9">
        <v>3</v>
      </c>
      <c r="B16" s="37" t="s">
        <v>26</v>
      </c>
      <c r="C16" s="22">
        <f>SUM(C17:C18)</f>
        <v>2386</v>
      </c>
      <c r="D16" s="22">
        <f>SUM(D17:D18)</f>
        <v>1132</v>
      </c>
      <c r="E16" s="23">
        <f t="shared" si="0"/>
        <v>0.47443419949706622</v>
      </c>
      <c r="F16" s="22">
        <f>SUM(F17:F18)</f>
        <v>9173</v>
      </c>
      <c r="G16" s="22">
        <f>SUM(G17:G18)</f>
        <v>1254</v>
      </c>
      <c r="H16" s="23">
        <f t="shared" si="1"/>
        <v>0.13670554889349176</v>
      </c>
      <c r="I16" s="22">
        <f>SUM(I17:I18)</f>
        <v>233</v>
      </c>
      <c r="J16" s="22">
        <f>SUM(J17:J18)</f>
        <v>6</v>
      </c>
      <c r="K16" s="24">
        <f t="shared" si="2"/>
        <v>25.751072961373392</v>
      </c>
      <c r="L16" s="25" t="s">
        <v>20</v>
      </c>
      <c r="M16" s="25"/>
      <c r="N16" s="25"/>
      <c r="O16" s="27">
        <v>1</v>
      </c>
      <c r="P16" s="28"/>
    </row>
    <row r="17" spans="1:16" s="36" customFormat="1" ht="26.25" customHeight="1" x14ac:dyDescent="0.25">
      <c r="A17" s="50">
        <v>1</v>
      </c>
      <c r="B17" s="41" t="s">
        <v>23</v>
      </c>
      <c r="C17" s="31">
        <v>2306</v>
      </c>
      <c r="D17" s="31">
        <v>1089</v>
      </c>
      <c r="E17" s="32">
        <f>D17/C17</f>
        <v>0.47224631396357331</v>
      </c>
      <c r="F17" s="31">
        <v>8799</v>
      </c>
      <c r="G17" s="31">
        <v>1211</v>
      </c>
      <c r="H17" s="32">
        <f t="shared" si="1"/>
        <v>0.13762927605409706</v>
      </c>
      <c r="I17" s="31">
        <v>222</v>
      </c>
      <c r="J17" s="31">
        <v>4</v>
      </c>
      <c r="K17" s="33">
        <f t="shared" si="2"/>
        <v>18.018018018018019</v>
      </c>
      <c r="L17" s="34"/>
      <c r="M17" s="34"/>
      <c r="N17" s="34"/>
      <c r="O17" s="35"/>
    </row>
    <row r="18" spans="1:16" s="49" customFormat="1" ht="26.25" customHeight="1" x14ac:dyDescent="0.25">
      <c r="A18" s="48">
        <v>2</v>
      </c>
      <c r="B18" s="42" t="s">
        <v>25</v>
      </c>
      <c r="C18" s="46">
        <v>80</v>
      </c>
      <c r="D18" s="46">
        <v>43</v>
      </c>
      <c r="E18" s="32">
        <f>D18/C18</f>
        <v>0.53749999999999998</v>
      </c>
      <c r="F18" s="46">
        <v>374</v>
      </c>
      <c r="G18" s="46">
        <v>43</v>
      </c>
      <c r="H18" s="32">
        <f t="shared" si="1"/>
        <v>0.11497326203208556</v>
      </c>
      <c r="I18" s="46">
        <v>11</v>
      </c>
      <c r="J18" s="47">
        <v>2</v>
      </c>
      <c r="K18" s="33">
        <f t="shared" si="2"/>
        <v>181.81818181818181</v>
      </c>
      <c r="L18" s="34"/>
      <c r="M18" s="34"/>
      <c r="N18" s="34"/>
      <c r="O18" s="48"/>
    </row>
    <row r="19" spans="1:16" s="29" customFormat="1" ht="26.25" customHeight="1" x14ac:dyDescent="0.25">
      <c r="A19" s="9">
        <v>4</v>
      </c>
      <c r="B19" s="21" t="s">
        <v>27</v>
      </c>
      <c r="C19" s="22">
        <f>SUM(C20:C22)</f>
        <v>3140</v>
      </c>
      <c r="D19" s="22">
        <f>SUM(D20:D22)</f>
        <v>1179</v>
      </c>
      <c r="E19" s="23">
        <f t="shared" si="0"/>
        <v>0.37547770700636945</v>
      </c>
      <c r="F19" s="22">
        <f>SUM(F20:F22)</f>
        <v>10204</v>
      </c>
      <c r="G19" s="22">
        <f>SUM(G20:G22)</f>
        <v>793</v>
      </c>
      <c r="H19" s="23">
        <f t="shared" si="1"/>
        <v>7.7714621716973742E-2</v>
      </c>
      <c r="I19" s="22">
        <f>SUM(I20:I22)</f>
        <v>257</v>
      </c>
      <c r="J19" s="22">
        <f>SUM(J20:J22)</f>
        <v>7</v>
      </c>
      <c r="K19" s="24">
        <f t="shared" si="2"/>
        <v>27.237354085603112</v>
      </c>
      <c r="L19" s="25" t="s">
        <v>20</v>
      </c>
      <c r="M19" s="26"/>
      <c r="N19" s="25"/>
      <c r="O19" s="27">
        <v>1</v>
      </c>
    </row>
    <row r="20" spans="1:16" s="52" customFormat="1" ht="26.25" customHeight="1" x14ac:dyDescent="0.25">
      <c r="A20" s="48">
        <v>1</v>
      </c>
      <c r="B20" s="30" t="s">
        <v>21</v>
      </c>
      <c r="C20" s="31">
        <v>52</v>
      </c>
      <c r="D20" s="31">
        <v>16</v>
      </c>
      <c r="E20" s="32">
        <f t="shared" si="0"/>
        <v>0.30769230769230771</v>
      </c>
      <c r="F20" s="31">
        <v>127</v>
      </c>
      <c r="G20" s="31">
        <v>0</v>
      </c>
      <c r="H20" s="32">
        <f t="shared" si="1"/>
        <v>0</v>
      </c>
      <c r="I20" s="31">
        <v>5</v>
      </c>
      <c r="J20" s="31">
        <v>0</v>
      </c>
      <c r="K20" s="33">
        <f t="shared" si="2"/>
        <v>0</v>
      </c>
      <c r="L20" s="34"/>
      <c r="M20" s="34"/>
      <c r="N20" s="34"/>
      <c r="O20" s="51"/>
    </row>
    <row r="21" spans="1:16" s="45" customFormat="1" ht="26.25" customHeight="1" x14ac:dyDescent="0.25">
      <c r="A21" s="7">
        <v>2</v>
      </c>
      <c r="B21" s="42" t="s">
        <v>24</v>
      </c>
      <c r="C21" s="53">
        <v>1241</v>
      </c>
      <c r="D21" s="53">
        <v>630</v>
      </c>
      <c r="E21" s="32">
        <f>D21/C21</f>
        <v>0.50765511684125708</v>
      </c>
      <c r="F21" s="53">
        <v>3263</v>
      </c>
      <c r="G21" s="53">
        <v>235</v>
      </c>
      <c r="H21" s="32">
        <f t="shared" si="1"/>
        <v>7.2019613852283171E-2</v>
      </c>
      <c r="I21" s="53">
        <v>139</v>
      </c>
      <c r="J21" s="31">
        <v>2</v>
      </c>
      <c r="K21" s="33">
        <f t="shared" si="2"/>
        <v>14.388489208633093</v>
      </c>
      <c r="L21" s="34"/>
      <c r="M21" s="34"/>
      <c r="N21" s="34"/>
      <c r="O21" s="44"/>
    </row>
    <row r="22" spans="1:16" s="55" customFormat="1" ht="26.25" customHeight="1" x14ac:dyDescent="0.25">
      <c r="A22" s="48">
        <v>3</v>
      </c>
      <c r="B22" s="42" t="s">
        <v>28</v>
      </c>
      <c r="C22" s="47">
        <v>1847</v>
      </c>
      <c r="D22" s="47">
        <v>533</v>
      </c>
      <c r="E22" s="32">
        <f>D22/C22</f>
        <v>0.28857606930157009</v>
      </c>
      <c r="F22" s="47">
        <v>6814</v>
      </c>
      <c r="G22" s="47">
        <v>558</v>
      </c>
      <c r="H22" s="32">
        <f t="shared" si="1"/>
        <v>8.1890226005283243E-2</v>
      </c>
      <c r="I22" s="47">
        <v>113</v>
      </c>
      <c r="J22" s="47">
        <v>5</v>
      </c>
      <c r="K22" s="33">
        <f t="shared" si="2"/>
        <v>44.247787610619469</v>
      </c>
      <c r="L22" s="34"/>
      <c r="M22" s="34"/>
      <c r="N22" s="34"/>
      <c r="O22" s="54"/>
    </row>
    <row r="23" spans="1:16" s="29" customFormat="1" ht="26.25" customHeight="1" x14ac:dyDescent="0.25">
      <c r="A23" s="9">
        <v>5</v>
      </c>
      <c r="B23" s="21" t="s">
        <v>29</v>
      </c>
      <c r="C23" s="22">
        <f>SUM(C24:C26)</f>
        <v>5204</v>
      </c>
      <c r="D23" s="22">
        <f>SUM(D24:D26)</f>
        <v>2491</v>
      </c>
      <c r="E23" s="23">
        <f t="shared" si="0"/>
        <v>0.47867025365103766</v>
      </c>
      <c r="F23" s="22">
        <f>SUM(F24:F26)</f>
        <v>15643</v>
      </c>
      <c r="G23" s="22">
        <f>SUM(G24:G26)</f>
        <v>1242</v>
      </c>
      <c r="H23" s="23">
        <f t="shared" si="1"/>
        <v>7.9396535191459436E-2</v>
      </c>
      <c r="I23" s="22">
        <f>SUM(I24:I26)</f>
        <v>411</v>
      </c>
      <c r="J23" s="22">
        <f>SUM(J24:J26)</f>
        <v>16</v>
      </c>
      <c r="K23" s="24">
        <f t="shared" si="2"/>
        <v>38.929440389294406</v>
      </c>
      <c r="L23" s="25" t="s">
        <v>20</v>
      </c>
      <c r="M23" s="26"/>
      <c r="N23" s="25" t="s">
        <v>20</v>
      </c>
      <c r="O23" s="27">
        <v>1</v>
      </c>
    </row>
    <row r="24" spans="1:16" s="52" customFormat="1" ht="26.25" customHeight="1" x14ac:dyDescent="0.25">
      <c r="A24" s="48">
        <v>1</v>
      </c>
      <c r="B24" s="30" t="s">
        <v>21</v>
      </c>
      <c r="C24" s="31">
        <v>3727</v>
      </c>
      <c r="D24" s="31">
        <v>1726</v>
      </c>
      <c r="E24" s="32">
        <f>D24/C24</f>
        <v>0.46310705661389856</v>
      </c>
      <c r="F24" s="31">
        <v>10474</v>
      </c>
      <c r="G24" s="31">
        <v>504</v>
      </c>
      <c r="H24" s="32">
        <f t="shared" si="1"/>
        <v>4.811915218636624E-2</v>
      </c>
      <c r="I24" s="31">
        <v>266</v>
      </c>
      <c r="J24" s="31">
        <v>6</v>
      </c>
      <c r="K24" s="33">
        <f t="shared" si="2"/>
        <v>22.556390977443609</v>
      </c>
      <c r="L24" s="34"/>
      <c r="M24" s="34"/>
      <c r="N24" s="34"/>
      <c r="O24" s="51"/>
    </row>
    <row r="25" spans="1:16" s="45" customFormat="1" ht="26.25" customHeight="1" x14ac:dyDescent="0.25">
      <c r="A25" s="7">
        <v>2</v>
      </c>
      <c r="B25" s="42" t="s">
        <v>24</v>
      </c>
      <c r="C25" s="43">
        <v>869</v>
      </c>
      <c r="D25" s="43">
        <v>486</v>
      </c>
      <c r="E25" s="32">
        <f>D25/C25</f>
        <v>0.55926352128883772</v>
      </c>
      <c r="F25" s="43">
        <v>3167</v>
      </c>
      <c r="G25" s="43">
        <v>637</v>
      </c>
      <c r="H25" s="32">
        <f t="shared" si="1"/>
        <v>0.2011367224502684</v>
      </c>
      <c r="I25" s="43">
        <v>88</v>
      </c>
      <c r="J25" s="31">
        <v>10</v>
      </c>
      <c r="K25" s="33">
        <f t="shared" si="2"/>
        <v>113.63636363636364</v>
      </c>
      <c r="L25" s="34"/>
      <c r="M25" s="34"/>
      <c r="N25" s="34"/>
      <c r="O25" s="44"/>
    </row>
    <row r="26" spans="1:16" s="49" customFormat="1" ht="26.25" customHeight="1" x14ac:dyDescent="0.25">
      <c r="A26" s="48">
        <v>3</v>
      </c>
      <c r="B26" s="42" t="s">
        <v>25</v>
      </c>
      <c r="C26" s="46">
        <v>608</v>
      </c>
      <c r="D26" s="46">
        <v>279</v>
      </c>
      <c r="E26" s="32">
        <f>D26/C26</f>
        <v>0.45888157894736842</v>
      </c>
      <c r="F26" s="46">
        <v>2002</v>
      </c>
      <c r="G26" s="46">
        <v>101</v>
      </c>
      <c r="H26" s="32">
        <f t="shared" si="1"/>
        <v>5.0449550449550448E-2</v>
      </c>
      <c r="I26" s="46">
        <v>57</v>
      </c>
      <c r="J26" s="47">
        <v>0</v>
      </c>
      <c r="K26" s="33">
        <f t="shared" si="2"/>
        <v>0</v>
      </c>
      <c r="L26" s="34"/>
      <c r="M26" s="34"/>
      <c r="N26" s="34"/>
      <c r="O26" s="48"/>
    </row>
    <row r="27" spans="1:16" s="29" customFormat="1" ht="26.25" customHeight="1" x14ac:dyDescent="0.25">
      <c r="A27" s="9">
        <v>6</v>
      </c>
      <c r="B27" s="56" t="s">
        <v>30</v>
      </c>
      <c r="C27" s="22">
        <f>SUM(C28:C29)</f>
        <v>6393</v>
      </c>
      <c r="D27" s="22">
        <f>SUM(D28:D29)</f>
        <v>3098</v>
      </c>
      <c r="E27" s="23">
        <f t="shared" si="0"/>
        <v>0.48459252307211009</v>
      </c>
      <c r="F27" s="22">
        <f>SUM(F28:F29)</f>
        <v>20809</v>
      </c>
      <c r="G27" s="22">
        <f>SUM(G28:G29)</f>
        <v>3251</v>
      </c>
      <c r="H27" s="23">
        <f t="shared" si="1"/>
        <v>0.15623047719736652</v>
      </c>
      <c r="I27" s="22">
        <f>SUM(I28:I29)</f>
        <v>502</v>
      </c>
      <c r="J27" s="22">
        <f>SUM(J28:J29)</f>
        <v>4</v>
      </c>
      <c r="K27" s="24">
        <f t="shared" si="2"/>
        <v>7.9681274900398407</v>
      </c>
      <c r="L27" s="25" t="s">
        <v>20</v>
      </c>
      <c r="M27" s="25"/>
      <c r="N27" s="38"/>
      <c r="O27" s="27">
        <v>1</v>
      </c>
    </row>
    <row r="28" spans="1:16" s="55" customFormat="1" ht="26.25" customHeight="1" x14ac:dyDescent="0.25">
      <c r="A28" s="48">
        <v>1</v>
      </c>
      <c r="B28" s="42" t="s">
        <v>28</v>
      </c>
      <c r="C28" s="47">
        <v>5905</v>
      </c>
      <c r="D28" s="47">
        <v>2731</v>
      </c>
      <c r="E28" s="32">
        <f>D28/C28</f>
        <v>0.46248941574936492</v>
      </c>
      <c r="F28" s="47">
        <v>19857</v>
      </c>
      <c r="G28" s="47">
        <v>3233</v>
      </c>
      <c r="H28" s="32">
        <f t="shared" si="1"/>
        <v>0.16281412096489903</v>
      </c>
      <c r="I28" s="47">
        <v>439</v>
      </c>
      <c r="J28" s="47">
        <v>4</v>
      </c>
      <c r="K28" s="33">
        <v>9.1116173120728927</v>
      </c>
      <c r="L28" s="34"/>
      <c r="M28" s="34"/>
      <c r="N28" s="34"/>
      <c r="O28" s="54"/>
    </row>
    <row r="29" spans="1:16" s="45" customFormat="1" ht="26.25" customHeight="1" x14ac:dyDescent="0.25">
      <c r="A29" s="7">
        <v>2</v>
      </c>
      <c r="B29" s="42" t="s">
        <v>24</v>
      </c>
      <c r="C29" s="53">
        <v>488</v>
      </c>
      <c r="D29" s="53">
        <v>367</v>
      </c>
      <c r="E29" s="32">
        <f>D29/C29</f>
        <v>0.75204918032786883</v>
      </c>
      <c r="F29" s="53">
        <v>952</v>
      </c>
      <c r="G29" s="53">
        <v>18</v>
      </c>
      <c r="H29" s="32">
        <f t="shared" si="1"/>
        <v>1.8907563025210083E-2</v>
      </c>
      <c r="I29" s="53">
        <v>63</v>
      </c>
      <c r="J29" s="31">
        <v>0</v>
      </c>
      <c r="K29" s="33">
        <f>J29*1000/I29</f>
        <v>0</v>
      </c>
      <c r="L29" s="34"/>
      <c r="M29" s="34"/>
      <c r="N29" s="34"/>
      <c r="O29" s="44"/>
    </row>
    <row r="30" spans="1:16" s="29" customFormat="1" ht="26.25" customHeight="1" x14ac:dyDescent="0.25">
      <c r="A30" s="9">
        <v>7</v>
      </c>
      <c r="B30" s="57" t="s">
        <v>31</v>
      </c>
      <c r="C30" s="22">
        <f>SUM(C31:C32)</f>
        <v>9325</v>
      </c>
      <c r="D30" s="22">
        <f>SUM(D31:D32)</f>
        <v>4611</v>
      </c>
      <c r="E30" s="23">
        <f t="shared" si="0"/>
        <v>0.49447721179624665</v>
      </c>
      <c r="F30" s="22">
        <f>SUM(F31:F32)</f>
        <v>24138</v>
      </c>
      <c r="G30" s="22">
        <f>SUM(G31:G32)</f>
        <v>1128</v>
      </c>
      <c r="H30" s="23">
        <f t="shared" si="1"/>
        <v>4.6731295053442708E-2</v>
      </c>
      <c r="I30" s="22">
        <f>SUM(I31:I32)</f>
        <v>764</v>
      </c>
      <c r="J30" s="22">
        <f>SUM(J31:J32)</f>
        <v>56</v>
      </c>
      <c r="K30" s="24">
        <f>J30*1000/I30</f>
        <v>73.298429319371721</v>
      </c>
      <c r="L30" s="25" t="s">
        <v>20</v>
      </c>
      <c r="M30" s="26"/>
      <c r="N30" s="25" t="s">
        <v>20</v>
      </c>
      <c r="O30" s="27">
        <v>2</v>
      </c>
      <c r="P30" s="39"/>
    </row>
    <row r="31" spans="1:16" s="55" customFormat="1" ht="26.25" customHeight="1" x14ac:dyDescent="0.25">
      <c r="A31" s="48">
        <v>1</v>
      </c>
      <c r="B31" s="42" t="s">
        <v>32</v>
      </c>
      <c r="C31" s="46">
        <v>1276</v>
      </c>
      <c r="D31" s="46">
        <v>715</v>
      </c>
      <c r="E31" s="32">
        <f t="shared" si="0"/>
        <v>0.56034482758620685</v>
      </c>
      <c r="F31" s="46">
        <v>4660</v>
      </c>
      <c r="G31" s="46">
        <v>423</v>
      </c>
      <c r="H31" s="32">
        <f t="shared" si="1"/>
        <v>9.0772532188841196E-2</v>
      </c>
      <c r="I31" s="46">
        <v>104</v>
      </c>
      <c r="J31" s="47">
        <v>0</v>
      </c>
      <c r="K31" s="33">
        <f t="shared" ref="K31:K37" si="3">J31*1000/I31</f>
        <v>0</v>
      </c>
      <c r="L31" s="34"/>
      <c r="M31" s="34"/>
      <c r="N31" s="34"/>
      <c r="O31" s="54"/>
    </row>
    <row r="32" spans="1:16" s="60" customFormat="1" ht="26.25" customHeight="1" x14ac:dyDescent="0.25">
      <c r="A32" s="7">
        <v>2</v>
      </c>
      <c r="B32" s="58" t="s">
        <v>33</v>
      </c>
      <c r="C32" s="31">
        <v>8049</v>
      </c>
      <c r="D32" s="31">
        <v>3896</v>
      </c>
      <c r="E32" s="32">
        <f t="shared" si="0"/>
        <v>0.48403528388619704</v>
      </c>
      <c r="F32" s="31">
        <v>19478</v>
      </c>
      <c r="G32" s="31">
        <v>705</v>
      </c>
      <c r="H32" s="32">
        <f t="shared" si="1"/>
        <v>3.6194681178765786E-2</v>
      </c>
      <c r="I32" s="31">
        <v>660</v>
      </c>
      <c r="J32" s="31">
        <v>56</v>
      </c>
      <c r="K32" s="33">
        <f t="shared" si="3"/>
        <v>84.848484848484844</v>
      </c>
      <c r="L32" s="34"/>
      <c r="M32" s="34"/>
      <c r="N32" s="34"/>
      <c r="O32" s="59"/>
    </row>
    <row r="33" spans="1:16" s="29" customFormat="1" ht="26.25" customHeight="1" x14ac:dyDescent="0.25">
      <c r="A33" s="9">
        <v>8</v>
      </c>
      <c r="B33" s="56" t="s">
        <v>34</v>
      </c>
      <c r="C33" s="22">
        <f>SUM(C34)</f>
        <v>4406</v>
      </c>
      <c r="D33" s="22">
        <f>SUM(D34)</f>
        <v>2298</v>
      </c>
      <c r="E33" s="23">
        <f t="shared" si="0"/>
        <v>0.52156150703586024</v>
      </c>
      <c r="F33" s="22">
        <f>SUM(F34)</f>
        <v>9953</v>
      </c>
      <c r="G33" s="22">
        <f>SUM(G34)</f>
        <v>597</v>
      </c>
      <c r="H33" s="23">
        <f t="shared" si="1"/>
        <v>5.9981915000502359E-2</v>
      </c>
      <c r="I33" s="22">
        <f>SUM(I34)</f>
        <v>439</v>
      </c>
      <c r="J33" s="22">
        <f>SUM(J34)</f>
        <v>10</v>
      </c>
      <c r="K33" s="24">
        <f>J33*1000/I33</f>
        <v>22.779043280182233</v>
      </c>
      <c r="L33" s="25" t="s">
        <v>20</v>
      </c>
      <c r="M33" s="26"/>
      <c r="N33" s="38"/>
      <c r="O33" s="27">
        <v>1</v>
      </c>
    </row>
    <row r="34" spans="1:16" s="55" customFormat="1" ht="26.25" customHeight="1" x14ac:dyDescent="0.25">
      <c r="A34" s="48">
        <v>1</v>
      </c>
      <c r="B34" s="42" t="s">
        <v>35</v>
      </c>
      <c r="C34" s="47">
        <v>4406</v>
      </c>
      <c r="D34" s="47">
        <v>2298</v>
      </c>
      <c r="E34" s="32">
        <f t="shared" si="0"/>
        <v>0.52156150703586024</v>
      </c>
      <c r="F34" s="47">
        <v>9953</v>
      </c>
      <c r="G34" s="47">
        <v>597</v>
      </c>
      <c r="H34" s="32">
        <f t="shared" si="1"/>
        <v>5.9981915000502359E-2</v>
      </c>
      <c r="I34" s="47">
        <v>439</v>
      </c>
      <c r="J34" s="47">
        <v>10</v>
      </c>
      <c r="K34" s="33">
        <f t="shared" si="3"/>
        <v>22.779043280182233</v>
      </c>
      <c r="L34" s="34"/>
      <c r="M34" s="34"/>
      <c r="N34" s="34"/>
      <c r="O34" s="54"/>
    </row>
    <row r="35" spans="1:16" s="29" customFormat="1" ht="26.25" customHeight="1" x14ac:dyDescent="0.25">
      <c r="A35" s="9">
        <v>9</v>
      </c>
      <c r="B35" s="56" t="s">
        <v>36</v>
      </c>
      <c r="C35" s="22">
        <f>SUM(C36:C37)</f>
        <v>17595</v>
      </c>
      <c r="D35" s="22">
        <f>SUM(D36:D37)</f>
        <v>8158</v>
      </c>
      <c r="E35" s="23">
        <f t="shared" si="0"/>
        <v>0.46365444728616084</v>
      </c>
      <c r="F35" s="22">
        <f>SUM(F36:F37)</f>
        <v>48147</v>
      </c>
      <c r="G35" s="22">
        <f>SUM(G36:G37)</f>
        <v>3803</v>
      </c>
      <c r="H35" s="23">
        <f t="shared" si="1"/>
        <v>7.8987268157932999E-2</v>
      </c>
      <c r="I35" s="22">
        <f>SUM(I36:I37)</f>
        <v>1612</v>
      </c>
      <c r="J35" s="22">
        <f>SUM(J36:J37)</f>
        <v>29</v>
      </c>
      <c r="K35" s="24">
        <f>J35*1000/I35</f>
        <v>17.990074441687344</v>
      </c>
      <c r="L35" s="25" t="s">
        <v>20</v>
      </c>
      <c r="M35" s="26"/>
      <c r="N35" s="38"/>
      <c r="O35" s="27">
        <v>1</v>
      </c>
    </row>
    <row r="36" spans="1:16" s="55" customFormat="1" ht="26.25" customHeight="1" x14ac:dyDescent="0.25">
      <c r="A36" s="48">
        <v>1</v>
      </c>
      <c r="B36" s="42" t="s">
        <v>37</v>
      </c>
      <c r="C36" s="47">
        <v>3109</v>
      </c>
      <c r="D36" s="47">
        <v>859</v>
      </c>
      <c r="E36" s="32">
        <f t="shared" si="0"/>
        <v>0.27629462849790931</v>
      </c>
      <c r="F36" s="47">
        <v>7759</v>
      </c>
      <c r="G36" s="47">
        <v>374</v>
      </c>
      <c r="H36" s="32">
        <f t="shared" si="1"/>
        <v>4.8202087897924989E-2</v>
      </c>
      <c r="I36" s="47">
        <v>180</v>
      </c>
      <c r="J36" s="47">
        <v>7</v>
      </c>
      <c r="K36" s="33">
        <f t="shared" si="3"/>
        <v>38.888888888888886</v>
      </c>
      <c r="L36" s="34"/>
      <c r="M36" s="34"/>
      <c r="N36" s="34"/>
      <c r="O36" s="54"/>
    </row>
    <row r="37" spans="1:16" s="55" customFormat="1" ht="26.25" customHeight="1" x14ac:dyDescent="0.25">
      <c r="A37" s="48">
        <v>2</v>
      </c>
      <c r="B37" s="42" t="s">
        <v>32</v>
      </c>
      <c r="C37" s="46">
        <v>14486</v>
      </c>
      <c r="D37" s="46">
        <v>7299</v>
      </c>
      <c r="E37" s="32">
        <f t="shared" si="0"/>
        <v>0.50386580146348203</v>
      </c>
      <c r="F37" s="46">
        <v>40388</v>
      </c>
      <c r="G37" s="46">
        <v>3429</v>
      </c>
      <c r="H37" s="32">
        <f t="shared" si="1"/>
        <v>8.4901455877983562E-2</v>
      </c>
      <c r="I37" s="46">
        <v>1432</v>
      </c>
      <c r="J37" s="47">
        <v>22</v>
      </c>
      <c r="K37" s="33">
        <f t="shared" si="3"/>
        <v>15.363128491620111</v>
      </c>
      <c r="L37" s="34"/>
      <c r="M37" s="34"/>
      <c r="N37" s="34"/>
      <c r="O37" s="54"/>
    </row>
    <row r="38" spans="1:16" s="29" customFormat="1" ht="26.25" customHeight="1" x14ac:dyDescent="0.25">
      <c r="A38" s="9">
        <v>10</v>
      </c>
      <c r="B38" s="21" t="s">
        <v>38</v>
      </c>
      <c r="C38" s="22">
        <f>SUM(C39:C44)</f>
        <v>17165</v>
      </c>
      <c r="D38" s="22">
        <f>SUM(D39:D44)</f>
        <v>9617</v>
      </c>
      <c r="E38" s="23">
        <f t="shared" si="0"/>
        <v>0.56026798718322168</v>
      </c>
      <c r="F38" s="22">
        <f>SUM(F39:F44)</f>
        <v>55746</v>
      </c>
      <c r="G38" s="22">
        <f>SUM(G39:G44)</f>
        <v>7260</v>
      </c>
      <c r="H38" s="23">
        <f t="shared" si="1"/>
        <v>0.13023355935851899</v>
      </c>
      <c r="I38" s="22">
        <f>SUM(I39:I44)</f>
        <v>1950</v>
      </c>
      <c r="J38" s="22">
        <f>SUM(J39:J44)</f>
        <v>73</v>
      </c>
      <c r="K38" s="24">
        <f>J38*1000/I38</f>
        <v>37.435897435897438</v>
      </c>
      <c r="L38" s="25" t="s">
        <v>20</v>
      </c>
      <c r="M38" s="25"/>
      <c r="N38" s="25" t="s">
        <v>20</v>
      </c>
      <c r="O38" s="27">
        <v>2</v>
      </c>
    </row>
    <row r="39" spans="1:16" s="52" customFormat="1" ht="26.25" customHeight="1" x14ac:dyDescent="0.25">
      <c r="A39" s="48">
        <v>1</v>
      </c>
      <c r="B39" s="30" t="s">
        <v>21</v>
      </c>
      <c r="C39" s="31">
        <v>544</v>
      </c>
      <c r="D39" s="31">
        <v>138</v>
      </c>
      <c r="E39" s="32">
        <f t="shared" si="0"/>
        <v>0.25367647058823528</v>
      </c>
      <c r="F39" s="31">
        <v>1453</v>
      </c>
      <c r="G39" s="31">
        <v>153</v>
      </c>
      <c r="H39" s="32">
        <f>G39/F39</f>
        <v>0.10529938059187888</v>
      </c>
      <c r="I39" s="31">
        <v>65</v>
      </c>
      <c r="J39" s="31">
        <v>2</v>
      </c>
      <c r="K39" s="33">
        <f>J39*1000/I39</f>
        <v>30.76923076923077</v>
      </c>
      <c r="L39" s="34"/>
      <c r="M39" s="34"/>
      <c r="N39" s="34"/>
      <c r="O39" s="51"/>
    </row>
    <row r="40" spans="1:16" s="60" customFormat="1" ht="26.25" customHeight="1" x14ac:dyDescent="0.25">
      <c r="A40" s="7">
        <v>2</v>
      </c>
      <c r="B40" s="30" t="s">
        <v>39</v>
      </c>
      <c r="C40" s="31">
        <v>8651</v>
      </c>
      <c r="D40" s="31">
        <v>5949</v>
      </c>
      <c r="E40" s="32">
        <f t="shared" si="0"/>
        <v>0.68766616576118367</v>
      </c>
      <c r="F40" s="31">
        <v>29877</v>
      </c>
      <c r="G40" s="31">
        <v>4321</v>
      </c>
      <c r="H40" s="32">
        <f>G40/F40</f>
        <v>0.14462630116812264</v>
      </c>
      <c r="I40" s="31">
        <v>1268</v>
      </c>
      <c r="J40" s="31">
        <v>57</v>
      </c>
      <c r="K40" s="33">
        <f>J40*1000/I40</f>
        <v>44.952681388012621</v>
      </c>
      <c r="L40" s="34"/>
      <c r="M40" s="34"/>
      <c r="N40" s="34"/>
      <c r="O40" s="59"/>
    </row>
    <row r="41" spans="1:16" s="62" customFormat="1" ht="26.25" customHeight="1" x14ac:dyDescent="0.25">
      <c r="A41" s="48">
        <v>3</v>
      </c>
      <c r="B41" s="30" t="s">
        <v>40</v>
      </c>
      <c r="C41" s="31">
        <v>347</v>
      </c>
      <c r="D41" s="31">
        <v>184</v>
      </c>
      <c r="E41" s="32">
        <f t="shared" si="0"/>
        <v>0.53025936599423629</v>
      </c>
      <c r="F41" s="31">
        <v>1324</v>
      </c>
      <c r="G41" s="31">
        <v>46</v>
      </c>
      <c r="H41" s="32">
        <f>G41/F41</f>
        <v>3.4743202416918431E-2</v>
      </c>
      <c r="I41" s="31">
        <v>36</v>
      </c>
      <c r="J41" s="31">
        <v>0</v>
      </c>
      <c r="K41" s="33">
        <f>J41*1000/I41</f>
        <v>0</v>
      </c>
      <c r="L41" s="34"/>
      <c r="M41" s="34"/>
      <c r="N41" s="34"/>
      <c r="O41" s="61"/>
    </row>
    <row r="42" spans="1:16" s="55" customFormat="1" ht="26.25" customHeight="1" x14ac:dyDescent="0.25">
      <c r="A42" s="7">
        <v>4</v>
      </c>
      <c r="B42" s="42" t="s">
        <v>28</v>
      </c>
      <c r="C42" s="47">
        <v>3456</v>
      </c>
      <c r="D42" s="47">
        <v>1566</v>
      </c>
      <c r="E42" s="32">
        <f t="shared" si="0"/>
        <v>0.453125</v>
      </c>
      <c r="F42" s="47">
        <v>9598</v>
      </c>
      <c r="G42" s="47">
        <v>1601</v>
      </c>
      <c r="H42" s="32">
        <f>G42/F42</f>
        <v>0.16680558449677016</v>
      </c>
      <c r="I42" s="47">
        <v>206</v>
      </c>
      <c r="J42" s="47">
        <v>5</v>
      </c>
      <c r="K42" s="33">
        <f>J42*1000/I42</f>
        <v>24.271844660194176</v>
      </c>
      <c r="L42" s="34"/>
      <c r="M42" s="34"/>
      <c r="N42" s="34"/>
      <c r="O42" s="54"/>
    </row>
    <row r="43" spans="1:16" s="45" customFormat="1" ht="26.25" customHeight="1" x14ac:dyDescent="0.25">
      <c r="A43" s="48">
        <v>5</v>
      </c>
      <c r="B43" s="42" t="s">
        <v>24</v>
      </c>
      <c r="C43" s="53">
        <v>3939</v>
      </c>
      <c r="D43" s="53">
        <v>1627</v>
      </c>
      <c r="E43" s="32">
        <f t="shared" si="0"/>
        <v>0.41304899720741306</v>
      </c>
      <c r="F43" s="53">
        <v>12760</v>
      </c>
      <c r="G43" s="53">
        <v>1004</v>
      </c>
      <c r="H43" s="32">
        <f t="shared" ref="H43:H60" si="4">G43/F43</f>
        <v>7.8683385579937301E-2</v>
      </c>
      <c r="I43" s="53">
        <v>349</v>
      </c>
      <c r="J43" s="31">
        <v>4</v>
      </c>
      <c r="K43" s="33">
        <f t="shared" ref="K43:K69" si="5">J43*1000/I43</f>
        <v>11.461318051575931</v>
      </c>
      <c r="L43" s="34"/>
      <c r="M43" s="34"/>
      <c r="N43" s="34"/>
      <c r="O43" s="44"/>
    </row>
    <row r="44" spans="1:16" s="66" customFormat="1" ht="26.25" customHeight="1" x14ac:dyDescent="0.25">
      <c r="A44" s="7">
        <v>6</v>
      </c>
      <c r="B44" s="42" t="s">
        <v>41</v>
      </c>
      <c r="C44" s="63">
        <v>228</v>
      </c>
      <c r="D44" s="63">
        <v>153</v>
      </c>
      <c r="E44" s="32">
        <f t="shared" si="0"/>
        <v>0.67105263157894735</v>
      </c>
      <c r="F44" s="63">
        <v>734</v>
      </c>
      <c r="G44" s="63">
        <v>135</v>
      </c>
      <c r="H44" s="32">
        <f t="shared" si="4"/>
        <v>0.18392370572207084</v>
      </c>
      <c r="I44" s="63">
        <v>26</v>
      </c>
      <c r="J44" s="63">
        <v>5</v>
      </c>
      <c r="K44" s="33">
        <f t="shared" si="5"/>
        <v>192.30769230769232</v>
      </c>
      <c r="L44" s="64"/>
      <c r="M44" s="64"/>
      <c r="N44" s="64"/>
      <c r="O44" s="65"/>
    </row>
    <row r="45" spans="1:16" s="29" customFormat="1" ht="28.5" customHeight="1" x14ac:dyDescent="0.3">
      <c r="A45" s="9">
        <v>11</v>
      </c>
      <c r="B45" s="21" t="s">
        <v>42</v>
      </c>
      <c r="C45" s="22">
        <f>SUM(C46:C48)</f>
        <v>22059</v>
      </c>
      <c r="D45" s="22">
        <f>SUM(D46:D48)</f>
        <v>10337</v>
      </c>
      <c r="E45" s="23">
        <f t="shared" si="0"/>
        <v>0.46860691781132419</v>
      </c>
      <c r="F45" s="22">
        <f>SUM(F46:F48)</f>
        <v>66343</v>
      </c>
      <c r="G45" s="22">
        <f>SUM(G46:G48)</f>
        <v>6442</v>
      </c>
      <c r="H45" s="23">
        <f t="shared" si="4"/>
        <v>9.7101427430173498E-2</v>
      </c>
      <c r="I45" s="22">
        <f>SUM(I46:I48)</f>
        <v>2120</v>
      </c>
      <c r="J45" s="22">
        <f>SUM(J46:J48)</f>
        <v>91</v>
      </c>
      <c r="K45" s="24">
        <f>J45*1000/I45</f>
        <v>42.924528301886795</v>
      </c>
      <c r="L45" s="25" t="s">
        <v>20</v>
      </c>
      <c r="M45" s="26"/>
      <c r="N45" s="25" t="s">
        <v>20</v>
      </c>
      <c r="O45" s="27">
        <v>2</v>
      </c>
      <c r="P45" s="67"/>
    </row>
    <row r="46" spans="1:16" s="55" customFormat="1" ht="26.25" customHeight="1" x14ac:dyDescent="0.25">
      <c r="A46" s="7">
        <v>1</v>
      </c>
      <c r="B46" s="30" t="s">
        <v>43</v>
      </c>
      <c r="C46" s="47">
        <v>4869</v>
      </c>
      <c r="D46" s="47">
        <v>2749</v>
      </c>
      <c r="E46" s="32">
        <f t="shared" si="0"/>
        <v>0.56459231875128368</v>
      </c>
      <c r="F46" s="47">
        <v>17783</v>
      </c>
      <c r="G46" s="47">
        <v>1328</v>
      </c>
      <c r="H46" s="32">
        <f t="shared" si="4"/>
        <v>7.4678063318900076E-2</v>
      </c>
      <c r="I46" s="47">
        <v>374</v>
      </c>
      <c r="J46" s="47">
        <v>4</v>
      </c>
      <c r="K46" s="33">
        <f t="shared" si="5"/>
        <v>10.695187165775401</v>
      </c>
      <c r="L46" s="34"/>
      <c r="M46" s="34"/>
      <c r="N46" s="34"/>
      <c r="O46" s="54"/>
    </row>
    <row r="47" spans="1:16" s="55" customFormat="1" ht="26.25" customHeight="1" x14ac:dyDescent="0.25">
      <c r="A47" s="48">
        <v>2</v>
      </c>
      <c r="B47" s="42" t="s">
        <v>37</v>
      </c>
      <c r="C47" s="47">
        <v>168</v>
      </c>
      <c r="D47" s="47">
        <v>11</v>
      </c>
      <c r="E47" s="32">
        <f t="shared" si="0"/>
        <v>6.5476190476190479E-2</v>
      </c>
      <c r="F47" s="47">
        <v>356</v>
      </c>
      <c r="G47" s="47">
        <v>45</v>
      </c>
      <c r="H47" s="32">
        <f t="shared" si="4"/>
        <v>0.12640449438202248</v>
      </c>
      <c r="I47" s="47">
        <v>17</v>
      </c>
      <c r="J47" s="47">
        <v>0</v>
      </c>
      <c r="K47" s="33">
        <f t="shared" si="5"/>
        <v>0</v>
      </c>
      <c r="L47" s="34"/>
      <c r="M47" s="34"/>
      <c r="N47" s="34"/>
      <c r="O47" s="54"/>
    </row>
    <row r="48" spans="1:16" s="55" customFormat="1" ht="26.25" customHeight="1" x14ac:dyDescent="0.25">
      <c r="A48" s="7">
        <v>3</v>
      </c>
      <c r="B48" s="42" t="s">
        <v>35</v>
      </c>
      <c r="C48" s="47">
        <v>17022</v>
      </c>
      <c r="D48" s="47">
        <v>7577</v>
      </c>
      <c r="E48" s="32">
        <f t="shared" si="0"/>
        <v>0.44512983198214073</v>
      </c>
      <c r="F48" s="47">
        <v>48204</v>
      </c>
      <c r="G48" s="47">
        <v>5069</v>
      </c>
      <c r="H48" s="32">
        <f t="shared" si="4"/>
        <v>0.10515724836113186</v>
      </c>
      <c r="I48" s="47">
        <v>1729</v>
      </c>
      <c r="J48" s="47">
        <v>87</v>
      </c>
      <c r="K48" s="33">
        <f t="shared" si="5"/>
        <v>50.318102949681894</v>
      </c>
      <c r="L48" s="34"/>
      <c r="M48" s="34"/>
      <c r="N48" s="34"/>
      <c r="O48" s="54"/>
    </row>
    <row r="49" spans="1:15" s="29" customFormat="1" ht="26.25" customHeight="1" x14ac:dyDescent="0.25">
      <c r="A49" s="9">
        <v>12</v>
      </c>
      <c r="B49" s="21" t="s">
        <v>44</v>
      </c>
      <c r="C49" s="22">
        <f>SUM(C50:C53)</f>
        <v>24875</v>
      </c>
      <c r="D49" s="22">
        <f>SUM(D50:D53)</f>
        <v>6859</v>
      </c>
      <c r="E49" s="23">
        <f t="shared" si="0"/>
        <v>0.2757386934673367</v>
      </c>
      <c r="F49" s="22">
        <f>SUM(F50:F53)</f>
        <v>71954</v>
      </c>
      <c r="G49" s="22">
        <f>SUM(G50:G53)</f>
        <v>3680</v>
      </c>
      <c r="H49" s="23">
        <f t="shared" si="4"/>
        <v>5.1143786307918951E-2</v>
      </c>
      <c r="I49" s="22">
        <f>SUM(I50:I53)</f>
        <v>2141</v>
      </c>
      <c r="J49" s="22">
        <f>SUM(J50:J53)</f>
        <v>62</v>
      </c>
      <c r="K49" s="24">
        <f>J49*1000/I49</f>
        <v>28.958430639887904</v>
      </c>
      <c r="L49" s="26"/>
      <c r="M49" s="26"/>
      <c r="N49" s="25"/>
      <c r="O49" s="27">
        <v>0</v>
      </c>
    </row>
    <row r="50" spans="1:15" s="69" customFormat="1" ht="26.25" customHeight="1" x14ac:dyDescent="0.25">
      <c r="A50" s="48">
        <v>1</v>
      </c>
      <c r="B50" s="42" t="s">
        <v>45</v>
      </c>
      <c r="C50" s="47">
        <v>10699</v>
      </c>
      <c r="D50" s="47">
        <v>2151</v>
      </c>
      <c r="E50" s="32">
        <f t="shared" si="0"/>
        <v>0.20104682680624358</v>
      </c>
      <c r="F50" s="47">
        <v>26174</v>
      </c>
      <c r="G50" s="47">
        <v>2031</v>
      </c>
      <c r="H50" s="32">
        <f t="shared" si="4"/>
        <v>7.7596087720638807E-2</v>
      </c>
      <c r="I50" s="47">
        <v>870</v>
      </c>
      <c r="J50" s="47">
        <v>52</v>
      </c>
      <c r="K50" s="33">
        <f t="shared" si="5"/>
        <v>59.770114942528735</v>
      </c>
      <c r="L50" s="34"/>
      <c r="M50" s="34"/>
      <c r="N50" s="34"/>
      <c r="O50" s="68"/>
    </row>
    <row r="51" spans="1:15" s="55" customFormat="1" ht="26.25" customHeight="1" x14ac:dyDescent="0.25">
      <c r="A51" s="48">
        <v>2</v>
      </c>
      <c r="B51" s="42" t="s">
        <v>32</v>
      </c>
      <c r="C51" s="46">
        <v>647</v>
      </c>
      <c r="D51" s="46">
        <v>167</v>
      </c>
      <c r="E51" s="32">
        <f t="shared" si="0"/>
        <v>0.25811437403400311</v>
      </c>
      <c r="F51" s="46">
        <v>1404</v>
      </c>
      <c r="G51" s="46">
        <v>79</v>
      </c>
      <c r="H51" s="32">
        <f t="shared" si="4"/>
        <v>5.6267806267806267E-2</v>
      </c>
      <c r="I51" s="46">
        <v>77</v>
      </c>
      <c r="J51" s="47">
        <v>3</v>
      </c>
      <c r="K51" s="33">
        <f t="shared" si="5"/>
        <v>38.961038961038959</v>
      </c>
      <c r="L51" s="34"/>
      <c r="M51" s="34"/>
      <c r="N51" s="34"/>
      <c r="O51" s="54"/>
    </row>
    <row r="52" spans="1:15" s="75" customFormat="1" ht="26.25" customHeight="1" x14ac:dyDescent="0.25">
      <c r="A52" s="48">
        <v>3</v>
      </c>
      <c r="B52" s="42" t="s">
        <v>46</v>
      </c>
      <c r="C52" s="48">
        <v>12783</v>
      </c>
      <c r="D52" s="70">
        <v>4434</v>
      </c>
      <c r="E52" s="32">
        <f t="shared" si="0"/>
        <v>0.34686693264491902</v>
      </c>
      <c r="F52" s="71">
        <v>40573</v>
      </c>
      <c r="G52" s="71">
        <v>1192</v>
      </c>
      <c r="H52" s="32">
        <f t="shared" si="4"/>
        <v>2.9379143765558377E-2</v>
      </c>
      <c r="I52" s="71">
        <v>1173</v>
      </c>
      <c r="J52" s="72">
        <v>7</v>
      </c>
      <c r="K52" s="33">
        <f t="shared" si="5"/>
        <v>5.9676044330775788</v>
      </c>
      <c r="L52" s="73"/>
      <c r="M52" s="73"/>
      <c r="N52" s="73"/>
      <c r="O52" s="74"/>
    </row>
    <row r="53" spans="1:15" s="49" customFormat="1" ht="26.25" customHeight="1" x14ac:dyDescent="0.25">
      <c r="A53" s="48">
        <v>4</v>
      </c>
      <c r="B53" s="42" t="s">
        <v>47</v>
      </c>
      <c r="C53" s="46">
        <v>746</v>
      </c>
      <c r="D53" s="46">
        <v>107</v>
      </c>
      <c r="E53" s="32">
        <f t="shared" si="0"/>
        <v>0.14343163538873996</v>
      </c>
      <c r="F53" s="46">
        <v>3803</v>
      </c>
      <c r="G53" s="46">
        <v>378</v>
      </c>
      <c r="H53" s="32">
        <f t="shared" si="4"/>
        <v>9.9395214304496451E-2</v>
      </c>
      <c r="I53" s="46">
        <v>21</v>
      </c>
      <c r="J53" s="47">
        <v>0</v>
      </c>
      <c r="K53" s="33">
        <f t="shared" si="5"/>
        <v>0</v>
      </c>
      <c r="L53" s="34"/>
      <c r="M53" s="34"/>
      <c r="N53" s="34"/>
      <c r="O53" s="48"/>
    </row>
    <row r="54" spans="1:15" s="29" customFormat="1" ht="26.25" customHeight="1" x14ac:dyDescent="0.25">
      <c r="A54" s="9">
        <v>13</v>
      </c>
      <c r="B54" s="21" t="s">
        <v>48</v>
      </c>
      <c r="C54" s="22">
        <f>SUM(C55:C56)</f>
        <v>25329</v>
      </c>
      <c r="D54" s="22">
        <f>SUM(D55:D56)</f>
        <v>9172</v>
      </c>
      <c r="E54" s="23">
        <f t="shared" si="0"/>
        <v>0.36211457222946031</v>
      </c>
      <c r="F54" s="22">
        <f>SUM(F55:F56)</f>
        <v>66277</v>
      </c>
      <c r="G54" s="22">
        <f>SUM(G55:G56)</f>
        <v>8001</v>
      </c>
      <c r="H54" s="23">
        <f t="shared" si="4"/>
        <v>0.12072061197700559</v>
      </c>
      <c r="I54" s="22">
        <f>SUM(I55:I56)</f>
        <v>2982</v>
      </c>
      <c r="J54" s="22">
        <f>SUM(J55:J56)</f>
        <v>12</v>
      </c>
      <c r="K54" s="24">
        <f>J54*1000/I54</f>
        <v>4.0241448692152915</v>
      </c>
      <c r="L54" s="25" t="s">
        <v>20</v>
      </c>
      <c r="M54" s="25"/>
      <c r="N54" s="38"/>
      <c r="O54" s="27">
        <v>1</v>
      </c>
    </row>
    <row r="55" spans="1:15" s="55" customFormat="1" ht="26.25" customHeight="1" x14ac:dyDescent="0.25">
      <c r="A55" s="48">
        <v>1</v>
      </c>
      <c r="B55" s="42" t="s">
        <v>49</v>
      </c>
      <c r="C55" s="31">
        <v>14387</v>
      </c>
      <c r="D55" s="31">
        <v>4891</v>
      </c>
      <c r="E55" s="32">
        <f t="shared" si="0"/>
        <v>0.33995968582748315</v>
      </c>
      <c r="F55" s="31">
        <v>36872</v>
      </c>
      <c r="G55" s="31">
        <v>4848</v>
      </c>
      <c r="H55" s="32">
        <f t="shared" si="4"/>
        <v>0.13148188327185942</v>
      </c>
      <c r="I55" s="31">
        <v>1903</v>
      </c>
      <c r="J55" s="31">
        <v>4</v>
      </c>
      <c r="K55" s="33">
        <f t="shared" si="5"/>
        <v>2.1019442984760905</v>
      </c>
      <c r="L55" s="34"/>
      <c r="M55" s="34"/>
      <c r="N55" s="34"/>
      <c r="O55" s="54"/>
    </row>
    <row r="56" spans="1:15" s="52" customFormat="1" ht="26.25" customHeight="1" x14ac:dyDescent="0.25">
      <c r="A56" s="7">
        <v>2</v>
      </c>
      <c r="B56" s="30" t="s">
        <v>50</v>
      </c>
      <c r="C56" s="53">
        <v>10942</v>
      </c>
      <c r="D56" s="53">
        <v>4281</v>
      </c>
      <c r="E56" s="32">
        <f t="shared" si="0"/>
        <v>0.3912447450191921</v>
      </c>
      <c r="F56" s="53">
        <v>29405</v>
      </c>
      <c r="G56" s="53">
        <v>3153</v>
      </c>
      <c r="H56" s="32">
        <f t="shared" si="4"/>
        <v>0.10722666213229043</v>
      </c>
      <c r="I56" s="53">
        <v>1079</v>
      </c>
      <c r="J56" s="31">
        <v>8</v>
      </c>
      <c r="K56" s="33">
        <f t="shared" si="5"/>
        <v>7.4142724745134387</v>
      </c>
      <c r="L56" s="34"/>
      <c r="M56" s="34"/>
      <c r="N56" s="34"/>
      <c r="O56" s="51"/>
    </row>
    <row r="57" spans="1:15" s="29" customFormat="1" ht="26.25" customHeight="1" x14ac:dyDescent="0.25">
      <c r="A57" s="9">
        <v>14</v>
      </c>
      <c r="B57" s="57" t="s">
        <v>51</v>
      </c>
      <c r="C57" s="22">
        <f>SUM(C58:C61)</f>
        <v>38706.175000000003</v>
      </c>
      <c r="D57" s="22">
        <f>SUM(D58:D61)</f>
        <v>12799</v>
      </c>
      <c r="E57" s="23">
        <f t="shared" si="0"/>
        <v>0.33067075214742864</v>
      </c>
      <c r="F57" s="22">
        <f>SUM(F58:F61)</f>
        <v>100679.67045000001</v>
      </c>
      <c r="G57" s="22">
        <f>SUM(G58:G61)</f>
        <v>9920.2414920200008</v>
      </c>
      <c r="H57" s="23">
        <f t="shared" si="4"/>
        <v>9.8532717158094363E-2</v>
      </c>
      <c r="I57" s="22">
        <f>SUM(I58:I61)</f>
        <v>3603.688275</v>
      </c>
      <c r="J57" s="22">
        <f>SUM(J58:J61)</f>
        <v>112</v>
      </c>
      <c r="K57" s="24">
        <f>J57*1000/I57</f>
        <v>31.07926975176564</v>
      </c>
      <c r="L57" s="26"/>
      <c r="M57" s="26"/>
      <c r="N57" s="25"/>
      <c r="O57" s="27">
        <v>0</v>
      </c>
    </row>
    <row r="58" spans="1:15" s="55" customFormat="1" ht="26.25" customHeight="1" x14ac:dyDescent="0.25">
      <c r="A58" s="48">
        <v>1</v>
      </c>
      <c r="B58" s="42" t="s">
        <v>32</v>
      </c>
      <c r="C58" s="46">
        <v>8654</v>
      </c>
      <c r="D58" s="46">
        <v>4470</v>
      </c>
      <c r="E58" s="32">
        <f t="shared" si="0"/>
        <v>0.5165241506817656</v>
      </c>
      <c r="F58" s="46">
        <v>24084</v>
      </c>
      <c r="G58" s="46">
        <v>2092</v>
      </c>
      <c r="H58" s="32">
        <f t="shared" si="4"/>
        <v>8.6862647400763993E-2</v>
      </c>
      <c r="I58" s="46">
        <v>765</v>
      </c>
      <c r="J58" s="47">
        <v>25</v>
      </c>
      <c r="K58" s="33">
        <f t="shared" si="5"/>
        <v>32.679738562091501</v>
      </c>
      <c r="L58" s="34"/>
      <c r="M58" s="34"/>
      <c r="N58" s="34"/>
      <c r="O58" s="54"/>
    </row>
    <row r="59" spans="1:15" s="78" customFormat="1" ht="26.25" customHeight="1" x14ac:dyDescent="0.25">
      <c r="A59" s="7">
        <v>2</v>
      </c>
      <c r="B59" s="30" t="s">
        <v>52</v>
      </c>
      <c r="C59" s="76">
        <v>22616</v>
      </c>
      <c r="D59" s="76">
        <v>5482</v>
      </c>
      <c r="E59" s="32">
        <f t="shared" si="0"/>
        <v>0.24239476476830563</v>
      </c>
      <c r="F59" s="76">
        <v>54794</v>
      </c>
      <c r="G59" s="76">
        <v>5896</v>
      </c>
      <c r="H59" s="32">
        <f t="shared" si="4"/>
        <v>0.10760302222871117</v>
      </c>
      <c r="I59" s="76">
        <v>2347</v>
      </c>
      <c r="J59" s="31">
        <v>47</v>
      </c>
      <c r="K59" s="33">
        <f t="shared" si="5"/>
        <v>20.025564550489989</v>
      </c>
      <c r="L59" s="73"/>
      <c r="M59" s="73"/>
      <c r="N59" s="73"/>
      <c r="O59" s="77"/>
    </row>
    <row r="60" spans="1:15" s="80" customFormat="1" ht="26.25" customHeight="1" x14ac:dyDescent="0.25">
      <c r="A60" s="48">
        <v>3</v>
      </c>
      <c r="B60" s="42" t="s">
        <v>53</v>
      </c>
      <c r="C60" s="79">
        <v>1644.175</v>
      </c>
      <c r="D60" s="46">
        <v>542</v>
      </c>
      <c r="E60" s="32">
        <f t="shared" si="0"/>
        <v>0.3296486079644807</v>
      </c>
      <c r="F60" s="46">
        <v>5663.6704499999996</v>
      </c>
      <c r="G60" s="46">
        <v>310.24149202000001</v>
      </c>
      <c r="H60" s="32">
        <f t="shared" si="4"/>
        <v>5.4777461852498856E-2</v>
      </c>
      <c r="I60" s="46">
        <v>127.688275</v>
      </c>
      <c r="J60" s="47">
        <v>28</v>
      </c>
      <c r="K60" s="33">
        <f t="shared" si="5"/>
        <v>219.28403371413702</v>
      </c>
      <c r="L60" s="73"/>
      <c r="M60" s="73"/>
      <c r="N60" s="73"/>
      <c r="O60" s="13"/>
    </row>
    <row r="61" spans="1:15" s="60" customFormat="1" ht="26.25" customHeight="1" x14ac:dyDescent="0.25">
      <c r="A61" s="7">
        <v>4</v>
      </c>
      <c r="B61" s="30" t="s">
        <v>33</v>
      </c>
      <c r="C61" s="31">
        <v>5792</v>
      </c>
      <c r="D61" s="31">
        <v>2305</v>
      </c>
      <c r="E61" s="32">
        <f>D61/C61</f>
        <v>0.39796270718232046</v>
      </c>
      <c r="F61" s="31">
        <v>16138</v>
      </c>
      <c r="G61" s="31">
        <v>1622</v>
      </c>
      <c r="H61" s="32">
        <f>G61/F61</f>
        <v>0.1005081174866774</v>
      </c>
      <c r="I61" s="31">
        <v>364</v>
      </c>
      <c r="J61" s="31">
        <v>12</v>
      </c>
      <c r="K61" s="33">
        <f t="shared" si="5"/>
        <v>32.967032967032964</v>
      </c>
      <c r="L61" s="34"/>
      <c r="M61" s="34"/>
      <c r="N61" s="34"/>
      <c r="O61" s="59"/>
    </row>
    <row r="62" spans="1:15" s="29" customFormat="1" ht="26.25" customHeight="1" x14ac:dyDescent="0.25">
      <c r="A62" s="9">
        <v>15</v>
      </c>
      <c r="B62" s="37" t="s">
        <v>54</v>
      </c>
      <c r="C62" s="22">
        <f>SUM(C63:C78)</f>
        <v>256075.29500000001</v>
      </c>
      <c r="D62" s="22">
        <f>SUM(D63:D78)</f>
        <v>134435</v>
      </c>
      <c r="E62" s="23">
        <f t="shared" si="0"/>
        <v>0.52498231037867205</v>
      </c>
      <c r="F62" s="22">
        <f>SUM(F63:F78)</f>
        <v>827507.53333000001</v>
      </c>
      <c r="G62" s="22">
        <f>SUM(G63:G78)</f>
        <v>144627.106402548</v>
      </c>
      <c r="H62" s="23">
        <f>G62/F62</f>
        <v>0.1747743683015783</v>
      </c>
      <c r="I62" s="22">
        <f>SUM(I63:I78)</f>
        <v>31699.155234999998</v>
      </c>
      <c r="J62" s="22">
        <f>SUM(J63:J78)</f>
        <v>1037</v>
      </c>
      <c r="K62" s="24">
        <f t="shared" si="5"/>
        <v>32.713805535581493</v>
      </c>
      <c r="L62" s="25" t="s">
        <v>20</v>
      </c>
      <c r="M62" s="25"/>
      <c r="N62" s="25"/>
      <c r="O62" s="27">
        <v>1</v>
      </c>
    </row>
    <row r="63" spans="1:15" s="36" customFormat="1" ht="26.25" customHeight="1" x14ac:dyDescent="0.25">
      <c r="A63" s="50">
        <v>1</v>
      </c>
      <c r="B63" s="41" t="s">
        <v>23</v>
      </c>
      <c r="C63" s="31">
        <v>55645</v>
      </c>
      <c r="D63" s="31">
        <v>35488</v>
      </c>
      <c r="E63" s="32">
        <f>D63/C63</f>
        <v>0.63775721089046633</v>
      </c>
      <c r="F63" s="31">
        <v>172940</v>
      </c>
      <c r="G63" s="31">
        <v>39420</v>
      </c>
      <c r="H63" s="32">
        <f>G63/F63</f>
        <v>0.22794032612466752</v>
      </c>
      <c r="I63" s="31">
        <v>6517</v>
      </c>
      <c r="J63" s="31">
        <v>145</v>
      </c>
      <c r="K63" s="33">
        <f t="shared" si="5"/>
        <v>22.249501304281111</v>
      </c>
      <c r="L63" s="34"/>
      <c r="M63" s="34"/>
      <c r="N63" s="34"/>
      <c r="O63" s="35"/>
    </row>
    <row r="64" spans="1:15" s="69" customFormat="1" ht="26.25" customHeight="1" x14ac:dyDescent="0.25">
      <c r="A64" s="48">
        <v>2</v>
      </c>
      <c r="B64" s="42" t="s">
        <v>45</v>
      </c>
      <c r="C64" s="47">
        <v>5443</v>
      </c>
      <c r="D64" s="47">
        <v>1875</v>
      </c>
      <c r="E64" s="32">
        <f>D64/C64</f>
        <v>0.34447914752893627</v>
      </c>
      <c r="F64" s="47">
        <v>21319</v>
      </c>
      <c r="G64" s="47">
        <v>2653</v>
      </c>
      <c r="H64" s="32">
        <f>G64/F64</f>
        <v>0.12444298513063465</v>
      </c>
      <c r="I64" s="47">
        <v>810</v>
      </c>
      <c r="J64" s="47">
        <v>1</v>
      </c>
      <c r="K64" s="33">
        <f t="shared" si="5"/>
        <v>1.2345679012345678</v>
      </c>
      <c r="L64" s="34"/>
      <c r="M64" s="34"/>
      <c r="N64" s="34"/>
      <c r="O64" s="68"/>
    </row>
    <row r="65" spans="1:15" s="52" customFormat="1" ht="26.25" customHeight="1" x14ac:dyDescent="0.25">
      <c r="A65" s="50">
        <v>3</v>
      </c>
      <c r="B65" s="42" t="s">
        <v>21</v>
      </c>
      <c r="C65" s="31">
        <v>21017</v>
      </c>
      <c r="D65" s="31">
        <v>9115</v>
      </c>
      <c r="E65" s="32">
        <f>D65/C65</f>
        <v>0.43369653137935954</v>
      </c>
      <c r="F65" s="31">
        <v>65913</v>
      </c>
      <c r="G65" s="31">
        <v>6384</v>
      </c>
      <c r="H65" s="32">
        <f>G65/F65</f>
        <v>9.6854945154977015E-2</v>
      </c>
      <c r="I65" s="31">
        <v>3159</v>
      </c>
      <c r="J65" s="31">
        <v>87</v>
      </c>
      <c r="K65" s="33">
        <f t="shared" si="5"/>
        <v>27.540360873694208</v>
      </c>
      <c r="L65" s="34"/>
      <c r="M65" s="34"/>
      <c r="N65" s="34"/>
      <c r="O65" s="51"/>
    </row>
    <row r="66" spans="1:15" s="62" customFormat="1" ht="26.25" customHeight="1" x14ac:dyDescent="0.25">
      <c r="A66" s="48">
        <v>4</v>
      </c>
      <c r="B66" s="30" t="s">
        <v>40</v>
      </c>
      <c r="C66" s="31">
        <v>21185</v>
      </c>
      <c r="D66" s="31">
        <v>10220</v>
      </c>
      <c r="E66" s="32">
        <f t="shared" ref="E66:E129" si="6">D66/C66</f>
        <v>0.48241680434269529</v>
      </c>
      <c r="F66" s="31">
        <v>70501</v>
      </c>
      <c r="G66" s="31">
        <v>10272</v>
      </c>
      <c r="H66" s="32">
        <f t="shared" ref="H66:H83" si="7">G66/F66</f>
        <v>0.14570006099204266</v>
      </c>
      <c r="I66" s="31">
        <v>2564</v>
      </c>
      <c r="J66" s="31">
        <v>95</v>
      </c>
      <c r="K66" s="33">
        <f t="shared" si="5"/>
        <v>37.051482059282371</v>
      </c>
      <c r="L66" s="34"/>
      <c r="M66" s="34"/>
      <c r="N66" s="34"/>
      <c r="O66" s="61"/>
    </row>
    <row r="67" spans="1:15" s="55" customFormat="1" ht="26.25" customHeight="1" x14ac:dyDescent="0.25">
      <c r="A67" s="50">
        <v>5</v>
      </c>
      <c r="B67" s="42" t="s">
        <v>28</v>
      </c>
      <c r="C67" s="47">
        <v>37435</v>
      </c>
      <c r="D67" s="47">
        <v>15198</v>
      </c>
      <c r="E67" s="32">
        <f t="shared" si="6"/>
        <v>0.40598370508882065</v>
      </c>
      <c r="F67" s="47">
        <v>111960</v>
      </c>
      <c r="G67" s="47">
        <v>21167</v>
      </c>
      <c r="H67" s="32">
        <f t="shared" si="7"/>
        <v>0.1890585923544123</v>
      </c>
      <c r="I67" s="47">
        <v>4007</v>
      </c>
      <c r="J67" s="47">
        <v>161</v>
      </c>
      <c r="K67" s="33">
        <f t="shared" si="5"/>
        <v>40.179685550286997</v>
      </c>
      <c r="L67" s="34"/>
      <c r="M67" s="34"/>
      <c r="N67" s="34"/>
      <c r="O67" s="54"/>
    </row>
    <row r="68" spans="1:15" s="60" customFormat="1" ht="26.25" customHeight="1" x14ac:dyDescent="0.25">
      <c r="A68" s="48">
        <v>6</v>
      </c>
      <c r="B68" s="30" t="s">
        <v>55</v>
      </c>
      <c r="C68" s="31">
        <v>2315</v>
      </c>
      <c r="D68" s="31">
        <v>1037</v>
      </c>
      <c r="E68" s="32">
        <f t="shared" si="6"/>
        <v>0.44794816414686828</v>
      </c>
      <c r="F68" s="31">
        <v>8538</v>
      </c>
      <c r="G68" s="31">
        <v>391</v>
      </c>
      <c r="H68" s="32">
        <f t="shared" si="7"/>
        <v>4.579526821269618E-2</v>
      </c>
      <c r="I68" s="31">
        <v>235</v>
      </c>
      <c r="J68" s="31">
        <v>4</v>
      </c>
      <c r="K68" s="33">
        <f t="shared" si="5"/>
        <v>17.021276595744681</v>
      </c>
      <c r="L68" s="34"/>
      <c r="M68" s="34"/>
      <c r="N68" s="34"/>
      <c r="O68" s="59"/>
    </row>
    <row r="69" spans="1:15" s="66" customFormat="1" ht="26.25" customHeight="1" x14ac:dyDescent="0.25">
      <c r="A69" s="50">
        <v>7</v>
      </c>
      <c r="B69" s="81" t="s">
        <v>41</v>
      </c>
      <c r="C69" s="63">
        <v>3909</v>
      </c>
      <c r="D69" s="63">
        <v>2665</v>
      </c>
      <c r="E69" s="32">
        <f t="shared" si="6"/>
        <v>0.68176004093118447</v>
      </c>
      <c r="F69" s="63">
        <v>12940</v>
      </c>
      <c r="G69" s="63">
        <v>2864</v>
      </c>
      <c r="H69" s="32">
        <f t="shared" si="7"/>
        <v>0.2213292117465224</v>
      </c>
      <c r="I69" s="63">
        <v>417</v>
      </c>
      <c r="J69" s="63">
        <v>42</v>
      </c>
      <c r="K69" s="33">
        <f t="shared" si="5"/>
        <v>100.71942446043165</v>
      </c>
      <c r="L69" s="64"/>
      <c r="M69" s="64"/>
      <c r="N69" s="64"/>
      <c r="O69" s="65"/>
    </row>
    <row r="70" spans="1:15" s="55" customFormat="1" ht="26.25" customHeight="1" x14ac:dyDescent="0.25">
      <c r="A70" s="48">
        <v>8</v>
      </c>
      <c r="B70" s="42" t="s">
        <v>56</v>
      </c>
      <c r="C70" s="47">
        <v>184</v>
      </c>
      <c r="D70" s="47">
        <v>107</v>
      </c>
      <c r="E70" s="32">
        <f t="shared" si="6"/>
        <v>0.58152173913043481</v>
      </c>
      <c r="F70" s="47">
        <v>672</v>
      </c>
      <c r="G70" s="47">
        <v>15</v>
      </c>
      <c r="H70" s="32">
        <f t="shared" si="7"/>
        <v>2.2321428571428572E-2</v>
      </c>
      <c r="I70" s="47">
        <v>9</v>
      </c>
      <c r="J70" s="47">
        <v>0</v>
      </c>
      <c r="K70" s="82"/>
      <c r="L70" s="34"/>
      <c r="M70" s="34"/>
      <c r="N70" s="34"/>
      <c r="O70" s="54"/>
    </row>
    <row r="71" spans="1:15" s="45" customFormat="1" ht="26.25" customHeight="1" x14ac:dyDescent="0.25">
      <c r="A71" s="50">
        <v>9</v>
      </c>
      <c r="B71" s="30" t="s">
        <v>24</v>
      </c>
      <c r="C71" s="53">
        <v>44199</v>
      </c>
      <c r="D71" s="53">
        <v>24084</v>
      </c>
      <c r="E71" s="32">
        <f t="shared" si="6"/>
        <v>0.54489920586438612</v>
      </c>
      <c r="F71" s="53">
        <v>143853.736</v>
      </c>
      <c r="G71" s="53">
        <v>18689</v>
      </c>
      <c r="H71" s="32">
        <f t="shared" si="7"/>
        <v>0.12991668148264152</v>
      </c>
      <c r="I71" s="53">
        <v>7147</v>
      </c>
      <c r="J71" s="31">
        <v>359</v>
      </c>
      <c r="K71" s="33">
        <f t="shared" ref="K71:K81" si="8">J71*1000/I71</f>
        <v>50.230866097663352</v>
      </c>
      <c r="L71" s="34"/>
      <c r="M71" s="34"/>
      <c r="N71" s="34"/>
      <c r="O71" s="44"/>
    </row>
    <row r="72" spans="1:15" s="49" customFormat="1" ht="26.25" customHeight="1" x14ac:dyDescent="0.25">
      <c r="A72" s="48">
        <v>10</v>
      </c>
      <c r="B72" s="42" t="s">
        <v>25</v>
      </c>
      <c r="C72" s="46">
        <v>28861</v>
      </c>
      <c r="D72" s="46">
        <v>12782</v>
      </c>
      <c r="E72" s="32">
        <f t="shared" si="6"/>
        <v>0.44288139704098956</v>
      </c>
      <c r="F72" s="46">
        <v>105409</v>
      </c>
      <c r="G72" s="46">
        <v>19924</v>
      </c>
      <c r="H72" s="32">
        <f t="shared" si="7"/>
        <v>0.18901611816827785</v>
      </c>
      <c r="I72" s="46">
        <v>3301</v>
      </c>
      <c r="J72" s="47">
        <v>58</v>
      </c>
      <c r="K72" s="33">
        <f t="shared" si="8"/>
        <v>17.570433202059981</v>
      </c>
      <c r="L72" s="34"/>
      <c r="M72" s="34"/>
      <c r="N72" s="34"/>
      <c r="O72" s="48"/>
    </row>
    <row r="73" spans="1:15" s="49" customFormat="1" ht="26.25" customHeight="1" x14ac:dyDescent="0.25">
      <c r="A73" s="83">
        <v>11</v>
      </c>
      <c r="B73" s="42" t="s">
        <v>57</v>
      </c>
      <c r="C73" s="46">
        <v>11472</v>
      </c>
      <c r="D73" s="46">
        <v>7329</v>
      </c>
      <c r="E73" s="32">
        <f t="shared" si="6"/>
        <v>0.63885983263598323</v>
      </c>
      <c r="F73" s="46">
        <v>41713</v>
      </c>
      <c r="G73" s="46">
        <v>12923</v>
      </c>
      <c r="H73" s="32">
        <f t="shared" si="7"/>
        <v>0.30980749406659797</v>
      </c>
      <c r="I73" s="46">
        <v>1275</v>
      </c>
      <c r="J73" s="47">
        <v>35</v>
      </c>
      <c r="K73" s="33">
        <f t="shared" si="8"/>
        <v>27.450980392156861</v>
      </c>
      <c r="L73" s="34"/>
      <c r="M73" s="34"/>
      <c r="N73" s="34"/>
      <c r="O73" s="48"/>
    </row>
    <row r="74" spans="1:15" s="49" customFormat="1" ht="26.25" customHeight="1" x14ac:dyDescent="0.25">
      <c r="A74" s="48">
        <v>12</v>
      </c>
      <c r="B74" s="42" t="s">
        <v>58</v>
      </c>
      <c r="C74" s="46">
        <v>4884</v>
      </c>
      <c r="D74" s="46">
        <v>4128</v>
      </c>
      <c r="E74" s="32">
        <f t="shared" si="6"/>
        <v>0.84520884520884521</v>
      </c>
      <c r="F74" s="46">
        <v>16421</v>
      </c>
      <c r="G74" s="46">
        <v>2978</v>
      </c>
      <c r="H74" s="32">
        <f t="shared" si="7"/>
        <v>0.18135314536264538</v>
      </c>
      <c r="I74" s="46">
        <v>542</v>
      </c>
      <c r="J74" s="47">
        <v>6</v>
      </c>
      <c r="K74" s="33">
        <f t="shared" si="8"/>
        <v>11.07011070110701</v>
      </c>
      <c r="L74" s="34"/>
      <c r="M74" s="34"/>
      <c r="N74" s="34"/>
      <c r="O74" s="48"/>
    </row>
    <row r="75" spans="1:15" s="49" customFormat="1" ht="26.25" customHeight="1" x14ac:dyDescent="0.25">
      <c r="A75" s="83">
        <v>13</v>
      </c>
      <c r="B75" s="42" t="s">
        <v>59</v>
      </c>
      <c r="C75" s="46">
        <v>5496</v>
      </c>
      <c r="D75" s="46">
        <v>3414</v>
      </c>
      <c r="E75" s="32">
        <f t="shared" si="6"/>
        <v>0.62117903930131002</v>
      </c>
      <c r="F75" s="31">
        <v>13346</v>
      </c>
      <c r="G75" s="46">
        <v>769</v>
      </c>
      <c r="H75" s="32">
        <f t="shared" si="7"/>
        <v>5.7620260752285331E-2</v>
      </c>
      <c r="I75" s="31">
        <v>550</v>
      </c>
      <c r="J75" s="47">
        <v>12</v>
      </c>
      <c r="K75" s="33">
        <f t="shared" si="8"/>
        <v>21.818181818181817</v>
      </c>
      <c r="L75" s="34"/>
      <c r="M75" s="34"/>
      <c r="N75" s="34"/>
      <c r="O75" s="48"/>
    </row>
    <row r="76" spans="1:15" s="80" customFormat="1" ht="26.25" customHeight="1" x14ac:dyDescent="0.25">
      <c r="A76" s="48">
        <v>14</v>
      </c>
      <c r="B76" s="42" t="s">
        <v>60</v>
      </c>
      <c r="C76" s="46">
        <v>150</v>
      </c>
      <c r="D76" s="46">
        <v>38</v>
      </c>
      <c r="E76" s="32">
        <f t="shared" si="6"/>
        <v>0.25333333333333335</v>
      </c>
      <c r="F76" s="46">
        <v>276</v>
      </c>
      <c r="G76" s="46">
        <v>39</v>
      </c>
      <c r="H76" s="32">
        <f t="shared" si="7"/>
        <v>0.14130434782608695</v>
      </c>
      <c r="I76" s="46">
        <v>23</v>
      </c>
      <c r="J76" s="47">
        <v>0</v>
      </c>
      <c r="K76" s="33">
        <f t="shared" si="8"/>
        <v>0</v>
      </c>
      <c r="L76" s="73"/>
      <c r="M76" s="73"/>
      <c r="N76" s="73"/>
      <c r="O76" s="13"/>
    </row>
    <row r="77" spans="1:15" s="80" customFormat="1" ht="26.25" customHeight="1" x14ac:dyDescent="0.25">
      <c r="A77" s="83">
        <v>15</v>
      </c>
      <c r="B77" s="42" t="s">
        <v>61</v>
      </c>
      <c r="C77" s="79">
        <v>7214.2950000000001</v>
      </c>
      <c r="D77" s="46">
        <v>3225</v>
      </c>
      <c r="E77" s="32">
        <f t="shared" si="6"/>
        <v>0.44702912758627145</v>
      </c>
      <c r="F77" s="46">
        <v>20581.797330000001</v>
      </c>
      <c r="G77" s="46">
        <v>3331.106402548</v>
      </c>
      <c r="H77" s="32">
        <f t="shared" si="7"/>
        <v>0.16184720649700421</v>
      </c>
      <c r="I77" s="46">
        <v>564.15523499999995</v>
      </c>
      <c r="J77" s="47">
        <v>8</v>
      </c>
      <c r="K77" s="33">
        <f t="shared" si="8"/>
        <v>14.180494132966791</v>
      </c>
      <c r="L77" s="73"/>
      <c r="M77" s="73"/>
      <c r="N77" s="73"/>
      <c r="O77" s="13"/>
    </row>
    <row r="78" spans="1:15" s="60" customFormat="1" ht="26.25" customHeight="1" x14ac:dyDescent="0.25">
      <c r="A78" s="48">
        <v>16</v>
      </c>
      <c r="B78" s="30" t="s">
        <v>39</v>
      </c>
      <c r="C78" s="84">
        <v>6666</v>
      </c>
      <c r="D78" s="84">
        <v>3730</v>
      </c>
      <c r="E78" s="32">
        <f t="shared" si="6"/>
        <v>0.5595559555955596</v>
      </c>
      <c r="F78" s="84">
        <v>21124</v>
      </c>
      <c r="G78" s="84">
        <v>2808</v>
      </c>
      <c r="H78" s="32">
        <f t="shared" si="7"/>
        <v>0.13292936943760653</v>
      </c>
      <c r="I78" s="84">
        <v>579</v>
      </c>
      <c r="J78" s="85">
        <v>24</v>
      </c>
      <c r="K78" s="33">
        <f t="shared" si="8"/>
        <v>41.450777202072537</v>
      </c>
      <c r="L78" s="34"/>
      <c r="M78" s="34"/>
      <c r="N78" s="34"/>
      <c r="O78" s="59"/>
    </row>
    <row r="79" spans="1:15" s="29" customFormat="1" ht="26.25" customHeight="1" x14ac:dyDescent="0.25">
      <c r="A79" s="9">
        <v>16</v>
      </c>
      <c r="B79" s="56" t="s">
        <v>62</v>
      </c>
      <c r="C79" s="22">
        <f>C80</f>
        <v>4329</v>
      </c>
      <c r="D79" s="22">
        <f>D80</f>
        <v>258</v>
      </c>
      <c r="E79" s="23">
        <f t="shared" si="6"/>
        <v>5.9598059598059597E-2</v>
      </c>
      <c r="F79" s="22">
        <f>F80</f>
        <v>13199</v>
      </c>
      <c r="G79" s="22">
        <f>G80</f>
        <v>2063</v>
      </c>
      <c r="H79" s="23">
        <f t="shared" si="7"/>
        <v>0.156299719675733</v>
      </c>
      <c r="I79" s="22">
        <f>I80</f>
        <v>440</v>
      </c>
      <c r="J79" s="22">
        <f>J80</f>
        <v>1</v>
      </c>
      <c r="K79" s="24">
        <f t="shared" si="8"/>
        <v>2.2727272727272729</v>
      </c>
      <c r="L79" s="26"/>
      <c r="M79" s="25"/>
      <c r="N79" s="38"/>
      <c r="O79" s="27">
        <v>0</v>
      </c>
    </row>
    <row r="80" spans="1:15" s="49" customFormat="1" ht="26.25" customHeight="1" x14ac:dyDescent="0.25">
      <c r="A80" s="48">
        <v>1</v>
      </c>
      <c r="B80" s="42" t="s">
        <v>47</v>
      </c>
      <c r="C80" s="46">
        <v>4329</v>
      </c>
      <c r="D80" s="46">
        <v>258</v>
      </c>
      <c r="E80" s="32">
        <f t="shared" si="6"/>
        <v>5.9598059598059597E-2</v>
      </c>
      <c r="F80" s="46">
        <v>13199</v>
      </c>
      <c r="G80" s="46">
        <v>2063</v>
      </c>
      <c r="H80" s="32">
        <f t="shared" si="7"/>
        <v>0.156299719675733</v>
      </c>
      <c r="I80" s="46">
        <v>440</v>
      </c>
      <c r="J80" s="47">
        <v>1</v>
      </c>
      <c r="K80" s="33">
        <f t="shared" si="8"/>
        <v>2.2727272727272729</v>
      </c>
      <c r="L80" s="34"/>
      <c r="M80" s="34"/>
      <c r="N80" s="34"/>
      <c r="O80" s="48"/>
    </row>
    <row r="81" spans="1:15" s="29" customFormat="1" ht="26.25" customHeight="1" x14ac:dyDescent="0.25">
      <c r="A81" s="9">
        <v>17</v>
      </c>
      <c r="B81" s="21" t="s">
        <v>63</v>
      </c>
      <c r="C81" s="22">
        <f>SUM(C82:C85)</f>
        <v>44335.105000000003</v>
      </c>
      <c r="D81" s="22">
        <f>SUM(D82:D85)</f>
        <v>10368</v>
      </c>
      <c r="E81" s="23">
        <f t="shared" si="6"/>
        <v>0.23385531623303923</v>
      </c>
      <c r="F81" s="22">
        <f>SUM(F82:F85)</f>
        <v>128404.20226999999</v>
      </c>
      <c r="G81" s="22">
        <f>SUM(G82:G85)</f>
        <v>13152.144895212001</v>
      </c>
      <c r="H81" s="23">
        <f t="shared" si="7"/>
        <v>0.10242768276038604</v>
      </c>
      <c r="I81" s="22">
        <f>SUM(I82:I85)</f>
        <v>4022.412965</v>
      </c>
      <c r="J81" s="22">
        <f>SUM(J82:J85)</f>
        <v>152</v>
      </c>
      <c r="K81" s="24">
        <f t="shared" si="8"/>
        <v>37.788263244621874</v>
      </c>
      <c r="L81" s="26"/>
      <c r="M81" s="26"/>
      <c r="N81" s="25" t="s">
        <v>20</v>
      </c>
      <c r="O81" s="27">
        <v>1</v>
      </c>
    </row>
    <row r="82" spans="1:15" s="87" customFormat="1" ht="26.25" customHeight="1" x14ac:dyDescent="0.25">
      <c r="A82" s="7">
        <v>1</v>
      </c>
      <c r="B82" s="30" t="s">
        <v>64</v>
      </c>
      <c r="C82" s="47">
        <v>23</v>
      </c>
      <c r="D82" s="47">
        <v>10</v>
      </c>
      <c r="E82" s="32">
        <f t="shared" si="6"/>
        <v>0.43478260869565216</v>
      </c>
      <c r="F82" s="47">
        <v>123</v>
      </c>
      <c r="G82" s="47">
        <v>11</v>
      </c>
      <c r="H82" s="32">
        <f t="shared" si="7"/>
        <v>8.943089430894309E-2</v>
      </c>
      <c r="I82" s="47">
        <v>0</v>
      </c>
      <c r="J82" s="47">
        <v>0</v>
      </c>
      <c r="K82" s="33">
        <v>0</v>
      </c>
      <c r="L82" s="34"/>
      <c r="M82" s="34"/>
      <c r="N82" s="34"/>
      <c r="O82" s="86"/>
    </row>
    <row r="83" spans="1:15" s="55" customFormat="1" ht="26.25" customHeight="1" x14ac:dyDescent="0.25">
      <c r="A83" s="48">
        <v>2</v>
      </c>
      <c r="B83" s="42" t="s">
        <v>65</v>
      </c>
      <c r="C83" s="47">
        <v>37884</v>
      </c>
      <c r="D83" s="47">
        <v>8951</v>
      </c>
      <c r="E83" s="32">
        <f t="shared" si="6"/>
        <v>0.2362738887129131</v>
      </c>
      <c r="F83" s="47">
        <v>113501</v>
      </c>
      <c r="G83" s="47">
        <v>12408</v>
      </c>
      <c r="H83" s="32">
        <f t="shared" si="7"/>
        <v>0.10932062272579096</v>
      </c>
      <c r="I83" s="47">
        <v>3562</v>
      </c>
      <c r="J83" s="47">
        <v>126</v>
      </c>
      <c r="K83" s="33">
        <f>J83*1000/I83</f>
        <v>35.373385738349242</v>
      </c>
      <c r="L83" s="34"/>
      <c r="M83" s="34"/>
      <c r="N83" s="34"/>
      <c r="O83" s="54"/>
    </row>
    <row r="84" spans="1:15" s="78" customFormat="1" ht="26.25" customHeight="1" x14ac:dyDescent="0.25">
      <c r="A84" s="7">
        <v>3</v>
      </c>
      <c r="B84" s="30" t="s">
        <v>52</v>
      </c>
      <c r="C84" s="76">
        <v>4355</v>
      </c>
      <c r="D84" s="76">
        <v>662</v>
      </c>
      <c r="E84" s="32">
        <f t="shared" si="6"/>
        <v>0.15200918484500575</v>
      </c>
      <c r="F84" s="76">
        <v>10973</v>
      </c>
      <c r="G84" s="76">
        <v>349</v>
      </c>
      <c r="H84" s="32">
        <f>G84/F84</f>
        <v>3.1805340380935021E-2</v>
      </c>
      <c r="I84" s="76">
        <v>353</v>
      </c>
      <c r="J84" s="31">
        <v>25</v>
      </c>
      <c r="K84" s="33">
        <f>J84*1000/I84</f>
        <v>70.821529745042497</v>
      </c>
      <c r="L84" s="73"/>
      <c r="M84" s="73"/>
      <c r="N84" s="73"/>
      <c r="O84" s="77"/>
    </row>
    <row r="85" spans="1:15" s="80" customFormat="1" ht="26.25" customHeight="1" x14ac:dyDescent="0.25">
      <c r="A85" s="48">
        <v>4</v>
      </c>
      <c r="B85" s="42" t="s">
        <v>53</v>
      </c>
      <c r="C85" s="79">
        <v>2073.105</v>
      </c>
      <c r="D85" s="46">
        <v>745</v>
      </c>
      <c r="E85" s="32">
        <f t="shared" si="6"/>
        <v>0.35936433513980237</v>
      </c>
      <c r="F85" s="46">
        <v>3807.2022699999998</v>
      </c>
      <c r="G85" s="46">
        <v>384.14489521199999</v>
      </c>
      <c r="H85" s="32">
        <f t="shared" ref="H85:H93" si="9">G85/F85</f>
        <v>0.10089952357902961</v>
      </c>
      <c r="I85" s="46">
        <v>107.412965</v>
      </c>
      <c r="J85" s="47">
        <v>1</v>
      </c>
      <c r="K85" s="33">
        <f>J85*1000/I85</f>
        <v>9.3098631063764046</v>
      </c>
      <c r="L85" s="73"/>
      <c r="M85" s="73"/>
      <c r="N85" s="73"/>
      <c r="O85" s="13"/>
    </row>
    <row r="86" spans="1:15" s="29" customFormat="1" ht="26.25" customHeight="1" x14ac:dyDescent="0.25">
      <c r="A86" s="9">
        <v>18</v>
      </c>
      <c r="B86" s="21" t="s">
        <v>66</v>
      </c>
      <c r="C86" s="22">
        <f>SUM(C87:C95)</f>
        <v>47124.35</v>
      </c>
      <c r="D86" s="22">
        <f>SUM(D87:D95)</f>
        <v>19392</v>
      </c>
      <c r="E86" s="23">
        <f t="shared" si="6"/>
        <v>0.41150700221859826</v>
      </c>
      <c r="F86" s="22">
        <f>SUM(F87:F95)</f>
        <v>148953.34090000001</v>
      </c>
      <c r="G86" s="22">
        <f>SUM(G87:G95)</f>
        <v>13112.48298404</v>
      </c>
      <c r="H86" s="23">
        <f t="shared" si="9"/>
        <v>8.8030808203510391E-2</v>
      </c>
      <c r="I86" s="22">
        <f>SUM(I87:I95)</f>
        <v>3227.37655</v>
      </c>
      <c r="J86" s="22">
        <f>SUM(J87:J95)</f>
        <v>84</v>
      </c>
      <c r="K86" s="24">
        <f>J86*1000/I86</f>
        <v>26.027331703826132</v>
      </c>
      <c r="L86" s="25" t="s">
        <v>20</v>
      </c>
      <c r="M86" s="26"/>
      <c r="N86" s="25"/>
      <c r="O86" s="27">
        <v>1</v>
      </c>
    </row>
    <row r="87" spans="1:15" s="52" customFormat="1" ht="26.25" customHeight="1" x14ac:dyDescent="0.25">
      <c r="A87" s="48">
        <v>1</v>
      </c>
      <c r="B87" s="42" t="s">
        <v>21</v>
      </c>
      <c r="C87" s="31">
        <v>11058</v>
      </c>
      <c r="D87" s="31">
        <v>4327</v>
      </c>
      <c r="E87" s="32">
        <f t="shared" si="6"/>
        <v>0.39130041598842469</v>
      </c>
      <c r="F87" s="31">
        <v>32712</v>
      </c>
      <c r="G87" s="31">
        <v>1634</v>
      </c>
      <c r="H87" s="32">
        <f t="shared" si="9"/>
        <v>4.9951088285644409E-2</v>
      </c>
      <c r="I87" s="31">
        <v>831</v>
      </c>
      <c r="J87" s="31">
        <v>16</v>
      </c>
      <c r="K87" s="33">
        <f>J87*1000/I87</f>
        <v>19.253910950661854</v>
      </c>
      <c r="L87" s="34"/>
      <c r="M87" s="34"/>
      <c r="N87" s="34"/>
      <c r="O87" s="51"/>
    </row>
    <row r="88" spans="1:15" s="69" customFormat="1" ht="26.25" customHeight="1" x14ac:dyDescent="0.25">
      <c r="A88" s="48">
        <v>2</v>
      </c>
      <c r="B88" s="42" t="s">
        <v>45</v>
      </c>
      <c r="C88" s="47">
        <v>1335</v>
      </c>
      <c r="D88" s="47">
        <v>205</v>
      </c>
      <c r="E88" s="32">
        <f t="shared" si="6"/>
        <v>0.15355805243445692</v>
      </c>
      <c r="F88" s="47">
        <v>4035</v>
      </c>
      <c r="G88" s="47">
        <v>144</v>
      </c>
      <c r="H88" s="32">
        <f t="shared" si="9"/>
        <v>3.5687732342007436E-2</v>
      </c>
      <c r="I88" s="47">
        <v>127</v>
      </c>
      <c r="J88" s="47">
        <v>0</v>
      </c>
      <c r="K88" s="33"/>
      <c r="L88" s="34"/>
      <c r="M88" s="34"/>
      <c r="N88" s="34"/>
      <c r="O88" s="68"/>
    </row>
    <row r="89" spans="1:15" s="55" customFormat="1" ht="26.25" customHeight="1" x14ac:dyDescent="0.25">
      <c r="A89" s="48">
        <v>3</v>
      </c>
      <c r="B89" s="42" t="s">
        <v>28</v>
      </c>
      <c r="C89" s="47">
        <v>3357</v>
      </c>
      <c r="D89" s="47">
        <v>1130</v>
      </c>
      <c r="E89" s="32">
        <f t="shared" si="6"/>
        <v>0.3366100685135538</v>
      </c>
      <c r="F89" s="47">
        <v>10573</v>
      </c>
      <c r="G89" s="47">
        <v>927</v>
      </c>
      <c r="H89" s="32">
        <f t="shared" si="9"/>
        <v>8.7676156247044362E-2</v>
      </c>
      <c r="I89" s="47">
        <v>197</v>
      </c>
      <c r="J89" s="47">
        <v>8</v>
      </c>
      <c r="K89" s="33">
        <f t="shared" ref="K89:K96" si="10">J89*1000/I89</f>
        <v>40.609137055837564</v>
      </c>
      <c r="L89" s="34"/>
      <c r="M89" s="34"/>
      <c r="N89" s="34"/>
      <c r="O89" s="54"/>
    </row>
    <row r="90" spans="1:15" s="66" customFormat="1" ht="26.25" customHeight="1" x14ac:dyDescent="0.25">
      <c r="A90" s="48">
        <v>4</v>
      </c>
      <c r="B90" s="81" t="s">
        <v>41</v>
      </c>
      <c r="C90" s="63">
        <v>186</v>
      </c>
      <c r="D90" s="63">
        <v>79</v>
      </c>
      <c r="E90" s="32">
        <f t="shared" si="6"/>
        <v>0.42473118279569894</v>
      </c>
      <c r="F90" s="63">
        <v>598</v>
      </c>
      <c r="G90" s="63">
        <v>45</v>
      </c>
      <c r="H90" s="32">
        <f t="shared" si="9"/>
        <v>7.5250836120401343E-2</v>
      </c>
      <c r="I90" s="63">
        <v>10</v>
      </c>
      <c r="J90" s="63">
        <v>0</v>
      </c>
      <c r="K90" s="33">
        <f t="shared" si="10"/>
        <v>0</v>
      </c>
      <c r="L90" s="64"/>
      <c r="M90" s="64"/>
      <c r="N90" s="64"/>
      <c r="O90" s="65"/>
    </row>
    <row r="91" spans="1:15" s="45" customFormat="1" ht="32.25" customHeight="1" x14ac:dyDescent="0.25">
      <c r="A91" s="48">
        <v>5</v>
      </c>
      <c r="B91" s="30" t="s">
        <v>67</v>
      </c>
      <c r="C91" s="53">
        <v>1392</v>
      </c>
      <c r="D91" s="53">
        <v>606</v>
      </c>
      <c r="E91" s="32">
        <f t="shared" si="6"/>
        <v>0.43534482758620691</v>
      </c>
      <c r="F91" s="53">
        <v>3482</v>
      </c>
      <c r="G91" s="53">
        <v>733</v>
      </c>
      <c r="H91" s="32">
        <f t="shared" si="9"/>
        <v>0.21051120045950603</v>
      </c>
      <c r="I91" s="53">
        <v>84</v>
      </c>
      <c r="J91" s="31">
        <v>18</v>
      </c>
      <c r="K91" s="33">
        <f t="shared" si="10"/>
        <v>214.28571428571428</v>
      </c>
      <c r="L91" s="34"/>
      <c r="M91" s="34"/>
      <c r="N91" s="34"/>
      <c r="O91" s="44"/>
    </row>
    <row r="92" spans="1:15" s="49" customFormat="1" ht="26.25" customHeight="1" x14ac:dyDescent="0.25">
      <c r="A92" s="48">
        <v>6</v>
      </c>
      <c r="B92" s="42" t="s">
        <v>57</v>
      </c>
      <c r="C92" s="46">
        <v>10449</v>
      </c>
      <c r="D92" s="46">
        <v>6583</v>
      </c>
      <c r="E92" s="32">
        <f t="shared" si="6"/>
        <v>0.63001244138195045</v>
      </c>
      <c r="F92" s="46">
        <v>34857</v>
      </c>
      <c r="G92" s="46">
        <v>8728</v>
      </c>
      <c r="H92" s="32">
        <f t="shared" si="9"/>
        <v>0.25039446882979027</v>
      </c>
      <c r="I92" s="46">
        <v>663</v>
      </c>
      <c r="J92" s="47">
        <v>30</v>
      </c>
      <c r="K92" s="33">
        <f t="shared" si="10"/>
        <v>45.248868778280546</v>
      </c>
      <c r="L92" s="34"/>
      <c r="M92" s="34"/>
      <c r="N92" s="34"/>
      <c r="O92" s="48"/>
    </row>
    <row r="93" spans="1:15" s="49" customFormat="1" ht="26.25" customHeight="1" x14ac:dyDescent="0.25">
      <c r="A93" s="48">
        <v>7</v>
      </c>
      <c r="B93" s="42" t="s">
        <v>59</v>
      </c>
      <c r="C93" s="46">
        <v>17154</v>
      </c>
      <c r="D93" s="46">
        <v>5599</v>
      </c>
      <c r="E93" s="32">
        <f t="shared" si="6"/>
        <v>0.32639617581905095</v>
      </c>
      <c r="F93" s="31">
        <v>57535</v>
      </c>
      <c r="G93" s="46">
        <v>674</v>
      </c>
      <c r="H93" s="32">
        <f t="shared" si="9"/>
        <v>1.1714608499174415E-2</v>
      </c>
      <c r="I93" s="31">
        <v>1248</v>
      </c>
      <c r="J93" s="47">
        <v>12</v>
      </c>
      <c r="K93" s="33">
        <f t="shared" si="10"/>
        <v>9.615384615384615</v>
      </c>
      <c r="L93" s="34"/>
      <c r="M93" s="34"/>
      <c r="N93" s="34"/>
      <c r="O93" s="48"/>
    </row>
    <row r="94" spans="1:15" s="78" customFormat="1" ht="26.25" customHeight="1" x14ac:dyDescent="0.25">
      <c r="A94" s="48">
        <v>8</v>
      </c>
      <c r="B94" s="30" t="s">
        <v>52</v>
      </c>
      <c r="C94" s="76">
        <v>182</v>
      </c>
      <c r="D94" s="76">
        <v>18</v>
      </c>
      <c r="E94" s="32">
        <f t="shared" si="6"/>
        <v>9.8901098901098897E-2</v>
      </c>
      <c r="F94" s="76">
        <v>390</v>
      </c>
      <c r="G94" s="76">
        <v>8</v>
      </c>
      <c r="H94" s="32">
        <f>G94/F94</f>
        <v>2.0512820512820513E-2</v>
      </c>
      <c r="I94" s="76">
        <v>7</v>
      </c>
      <c r="J94" s="31">
        <v>0</v>
      </c>
      <c r="K94" s="33">
        <f t="shared" si="10"/>
        <v>0</v>
      </c>
      <c r="L94" s="73"/>
      <c r="M94" s="73"/>
      <c r="N94" s="73"/>
      <c r="O94" s="77"/>
    </row>
    <row r="95" spans="1:15" s="80" customFormat="1" ht="26.25" customHeight="1" x14ac:dyDescent="0.25">
      <c r="A95" s="48">
        <v>9</v>
      </c>
      <c r="B95" s="42" t="s">
        <v>61</v>
      </c>
      <c r="C95" s="79">
        <v>2011.35</v>
      </c>
      <c r="D95" s="46">
        <v>845</v>
      </c>
      <c r="E95" s="32">
        <f t="shared" si="6"/>
        <v>0.42011584259328316</v>
      </c>
      <c r="F95" s="46">
        <v>4771.3409000000001</v>
      </c>
      <c r="G95" s="46">
        <v>219.48298403999999</v>
      </c>
      <c r="H95" s="32">
        <f t="shared" ref="H95:H109" si="11">G95/F95</f>
        <v>4.6000273013399644E-2</v>
      </c>
      <c r="I95" s="46">
        <v>60.376550000000002</v>
      </c>
      <c r="J95" s="47">
        <v>0</v>
      </c>
      <c r="K95" s="33">
        <f t="shared" si="10"/>
        <v>0</v>
      </c>
      <c r="L95" s="73"/>
      <c r="M95" s="73"/>
      <c r="N95" s="73"/>
      <c r="O95" s="13"/>
    </row>
    <row r="96" spans="1:15" s="29" customFormat="1" ht="26.25" customHeight="1" x14ac:dyDescent="0.25">
      <c r="A96" s="9">
        <v>19</v>
      </c>
      <c r="B96" s="21" t="s">
        <v>68</v>
      </c>
      <c r="C96" s="22">
        <f>SUM(C97:C99)</f>
        <v>28999</v>
      </c>
      <c r="D96" s="22">
        <f>SUM(D97:D99)</f>
        <v>9359</v>
      </c>
      <c r="E96" s="23">
        <f t="shared" si="6"/>
        <v>0.32273526673333564</v>
      </c>
      <c r="F96" s="22">
        <f>SUM(F97:F99)</f>
        <v>92373</v>
      </c>
      <c r="G96" s="22">
        <f>SUM(G97:G99)</f>
        <v>6496</v>
      </c>
      <c r="H96" s="23">
        <f t="shared" si="11"/>
        <v>7.0323579400907194E-2</v>
      </c>
      <c r="I96" s="22">
        <f>SUM(I97:I99)</f>
        <v>1431</v>
      </c>
      <c r="J96" s="22">
        <f>SUM(J97:J99)</f>
        <v>9</v>
      </c>
      <c r="K96" s="24">
        <f t="shared" si="10"/>
        <v>6.2893081761006293</v>
      </c>
      <c r="L96" s="26"/>
      <c r="M96" s="26"/>
      <c r="N96" s="38"/>
      <c r="O96" s="27">
        <v>0</v>
      </c>
    </row>
    <row r="97" spans="1:16" s="69" customFormat="1" ht="26.25" customHeight="1" x14ac:dyDescent="0.25">
      <c r="A97" s="48">
        <v>1</v>
      </c>
      <c r="B97" s="42" t="s">
        <v>45</v>
      </c>
      <c r="C97" s="47">
        <v>1785</v>
      </c>
      <c r="D97" s="47">
        <v>245</v>
      </c>
      <c r="E97" s="32">
        <f t="shared" si="6"/>
        <v>0.13725490196078433</v>
      </c>
      <c r="F97" s="47">
        <v>6548</v>
      </c>
      <c r="G97" s="47">
        <v>214</v>
      </c>
      <c r="H97" s="32">
        <f t="shared" si="11"/>
        <v>3.2681734880879658E-2</v>
      </c>
      <c r="I97" s="47">
        <v>115</v>
      </c>
      <c r="J97" s="47"/>
      <c r="K97" s="33"/>
      <c r="L97" s="34"/>
      <c r="M97" s="34"/>
      <c r="N97" s="34"/>
      <c r="O97" s="68"/>
    </row>
    <row r="98" spans="1:16" s="49" customFormat="1" ht="26.25" customHeight="1" x14ac:dyDescent="0.25">
      <c r="A98" s="48">
        <v>2</v>
      </c>
      <c r="B98" s="42" t="s">
        <v>57</v>
      </c>
      <c r="C98" s="46">
        <v>27111</v>
      </c>
      <c r="D98" s="46">
        <v>9113</v>
      </c>
      <c r="E98" s="32">
        <f t="shared" si="6"/>
        <v>0.33613662351075208</v>
      </c>
      <c r="F98" s="46">
        <v>85570</v>
      </c>
      <c r="G98" s="46">
        <v>6282</v>
      </c>
      <c r="H98" s="32">
        <f t="shared" si="11"/>
        <v>7.341357952553465E-2</v>
      </c>
      <c r="I98" s="46">
        <v>1302</v>
      </c>
      <c r="J98" s="47">
        <v>9</v>
      </c>
      <c r="K98" s="33">
        <f>J98*1000/I98</f>
        <v>6.9124423963133639</v>
      </c>
      <c r="L98" s="34"/>
      <c r="M98" s="34"/>
      <c r="N98" s="34"/>
      <c r="O98" s="48"/>
    </row>
    <row r="99" spans="1:16" s="78" customFormat="1" ht="26.25" customHeight="1" x14ac:dyDescent="0.25">
      <c r="A99" s="48">
        <v>3</v>
      </c>
      <c r="B99" s="30" t="s">
        <v>52</v>
      </c>
      <c r="C99" s="76">
        <v>103</v>
      </c>
      <c r="D99" s="76">
        <v>1</v>
      </c>
      <c r="E99" s="32">
        <f t="shared" si="6"/>
        <v>9.7087378640776691E-3</v>
      </c>
      <c r="F99" s="76">
        <v>255</v>
      </c>
      <c r="G99" s="76">
        <v>0</v>
      </c>
      <c r="H99" s="32">
        <f t="shared" si="11"/>
        <v>0</v>
      </c>
      <c r="I99" s="76">
        <v>14</v>
      </c>
      <c r="J99" s="31">
        <v>0</v>
      </c>
      <c r="K99" s="33">
        <f>J99*1000/I99</f>
        <v>0</v>
      </c>
      <c r="L99" s="73"/>
      <c r="M99" s="73"/>
      <c r="N99" s="73"/>
      <c r="O99" s="77"/>
    </row>
    <row r="100" spans="1:16" s="29" customFormat="1" ht="26.25" customHeight="1" x14ac:dyDescent="0.25">
      <c r="A100" s="9">
        <v>20</v>
      </c>
      <c r="B100" s="21" t="s">
        <v>69</v>
      </c>
      <c r="C100" s="22">
        <f>SUM(C101:C104)</f>
        <v>8639</v>
      </c>
      <c r="D100" s="22">
        <f>SUM(D101:D104)</f>
        <v>2550</v>
      </c>
      <c r="E100" s="23">
        <f t="shared" si="6"/>
        <v>0.29517305243662462</v>
      </c>
      <c r="F100" s="22">
        <f>SUM(F101:F104)</f>
        <v>27405</v>
      </c>
      <c r="G100" s="22">
        <f>SUM(G101:G104)</f>
        <v>395.42857142857144</v>
      </c>
      <c r="H100" s="23">
        <f t="shared" si="11"/>
        <v>1.4429066645815414E-2</v>
      </c>
      <c r="I100" s="22">
        <f>SUM(I101:I104)</f>
        <v>503</v>
      </c>
      <c r="J100" s="22">
        <f>SUM(J101:J104)</f>
        <v>2</v>
      </c>
      <c r="K100" s="24">
        <f>J100*1000/I100</f>
        <v>3.9761431411530817</v>
      </c>
      <c r="L100" s="26"/>
      <c r="M100" s="26"/>
      <c r="N100" s="38"/>
      <c r="O100" s="27">
        <v>0</v>
      </c>
    </row>
    <row r="101" spans="1:16" s="55" customFormat="1" ht="26.25" customHeight="1" x14ac:dyDescent="0.25">
      <c r="A101" s="48">
        <v>1</v>
      </c>
      <c r="B101" s="42" t="s">
        <v>70</v>
      </c>
      <c r="C101" s="31">
        <v>5916</v>
      </c>
      <c r="D101" s="31">
        <v>2150</v>
      </c>
      <c r="E101" s="32">
        <f t="shared" si="6"/>
        <v>0.36342123056118997</v>
      </c>
      <c r="F101" s="31">
        <v>19317</v>
      </c>
      <c r="G101" s="31">
        <v>131</v>
      </c>
      <c r="H101" s="32">
        <f t="shared" si="11"/>
        <v>6.7815913444116581E-3</v>
      </c>
      <c r="I101" s="31">
        <v>325</v>
      </c>
      <c r="J101" s="31"/>
      <c r="K101" s="24">
        <f>J101*1000/I101</f>
        <v>0</v>
      </c>
      <c r="L101" s="34"/>
      <c r="M101" s="34"/>
      <c r="N101" s="34"/>
      <c r="O101" s="54"/>
    </row>
    <row r="102" spans="1:16" s="69" customFormat="1" ht="26.25" customHeight="1" x14ac:dyDescent="0.25">
      <c r="A102" s="48">
        <v>2</v>
      </c>
      <c r="B102" s="42" t="s">
        <v>45</v>
      </c>
      <c r="C102" s="47">
        <v>1858</v>
      </c>
      <c r="D102" s="47">
        <v>315</v>
      </c>
      <c r="E102" s="32">
        <f t="shared" si="6"/>
        <v>0.16953713670613563</v>
      </c>
      <c r="F102" s="47">
        <v>6120</v>
      </c>
      <c r="G102" s="47">
        <v>221</v>
      </c>
      <c r="H102" s="32">
        <f t="shared" si="11"/>
        <v>3.6111111111111108E-2</v>
      </c>
      <c r="I102" s="47">
        <v>149</v>
      </c>
      <c r="J102" s="47">
        <v>0</v>
      </c>
      <c r="K102" s="33"/>
      <c r="L102" s="34"/>
      <c r="M102" s="34"/>
      <c r="N102" s="34"/>
      <c r="O102" s="68"/>
    </row>
    <row r="103" spans="1:16" s="55" customFormat="1" ht="26.25" customHeight="1" x14ac:dyDescent="0.25">
      <c r="A103" s="48">
        <v>3</v>
      </c>
      <c r="B103" s="42" t="s">
        <v>65</v>
      </c>
      <c r="C103" s="47">
        <v>667</v>
      </c>
      <c r="D103" s="47">
        <v>62</v>
      </c>
      <c r="E103" s="32">
        <f t="shared" si="6"/>
        <v>9.2953523238380811E-2</v>
      </c>
      <c r="F103" s="47">
        <v>1528</v>
      </c>
      <c r="G103" s="47">
        <v>33.428571428571431</v>
      </c>
      <c r="H103" s="32">
        <f t="shared" si="11"/>
        <v>2.1877337322363501E-2</v>
      </c>
      <c r="I103" s="47">
        <v>21</v>
      </c>
      <c r="J103" s="47">
        <v>2</v>
      </c>
      <c r="K103" s="33">
        <f t="shared" ref="K103:K109" si="12">J103*1000/I103</f>
        <v>95.238095238095241</v>
      </c>
      <c r="L103" s="34"/>
      <c r="M103" s="34"/>
      <c r="N103" s="34"/>
      <c r="O103" s="54"/>
    </row>
    <row r="104" spans="1:16" s="78" customFormat="1" ht="26.25" customHeight="1" x14ac:dyDescent="0.25">
      <c r="A104" s="48">
        <v>4</v>
      </c>
      <c r="B104" s="30" t="s">
        <v>52</v>
      </c>
      <c r="C104" s="76">
        <v>198</v>
      </c>
      <c r="D104" s="76">
        <v>23</v>
      </c>
      <c r="E104" s="32">
        <f t="shared" si="6"/>
        <v>0.11616161616161616</v>
      </c>
      <c r="F104" s="76">
        <v>440</v>
      </c>
      <c r="G104" s="76">
        <v>10</v>
      </c>
      <c r="H104" s="32">
        <f t="shared" si="11"/>
        <v>2.2727272727272728E-2</v>
      </c>
      <c r="I104" s="76">
        <v>8</v>
      </c>
      <c r="J104" s="31">
        <v>0</v>
      </c>
      <c r="K104" s="33">
        <f t="shared" si="12"/>
        <v>0</v>
      </c>
      <c r="L104" s="73"/>
      <c r="M104" s="73"/>
      <c r="N104" s="73"/>
      <c r="O104" s="77"/>
    </row>
    <row r="105" spans="1:16" s="29" customFormat="1" ht="26.25" customHeight="1" x14ac:dyDescent="0.25">
      <c r="A105" s="9">
        <v>21</v>
      </c>
      <c r="B105" s="21" t="s">
        <v>71</v>
      </c>
      <c r="C105" s="22">
        <f>SUM(C106:C108)</f>
        <v>1719</v>
      </c>
      <c r="D105" s="22">
        <f>SUM(D106:D108)</f>
        <v>758</v>
      </c>
      <c r="E105" s="23">
        <f t="shared" si="6"/>
        <v>0.44095404304828389</v>
      </c>
      <c r="F105" s="22">
        <f>SUM(F106:F108)</f>
        <v>5908</v>
      </c>
      <c r="G105" s="22">
        <f>SUM(G106:G108)</f>
        <v>2179</v>
      </c>
      <c r="H105" s="23">
        <f t="shared" si="11"/>
        <v>0.36882193635748139</v>
      </c>
      <c r="I105" s="22">
        <f>SUM(I106:I108)</f>
        <v>122</v>
      </c>
      <c r="J105" s="22">
        <f>SUM(J106:J108)</f>
        <v>3</v>
      </c>
      <c r="K105" s="24">
        <f t="shared" si="12"/>
        <v>24.590163934426229</v>
      </c>
      <c r="L105" s="25" t="s">
        <v>20</v>
      </c>
      <c r="M105" s="25" t="s">
        <v>20</v>
      </c>
      <c r="N105" s="25"/>
      <c r="O105" s="27">
        <v>2</v>
      </c>
    </row>
    <row r="106" spans="1:16" s="69" customFormat="1" ht="26.25" customHeight="1" x14ac:dyDescent="0.25">
      <c r="A106" s="48">
        <v>1</v>
      </c>
      <c r="B106" s="42" t="s">
        <v>45</v>
      </c>
      <c r="C106" s="47">
        <v>126</v>
      </c>
      <c r="D106" s="47">
        <v>34</v>
      </c>
      <c r="E106" s="32">
        <f t="shared" si="6"/>
        <v>0.26984126984126983</v>
      </c>
      <c r="F106" s="47">
        <v>336</v>
      </c>
      <c r="G106" s="47">
        <v>24</v>
      </c>
      <c r="H106" s="32">
        <f t="shared" si="11"/>
        <v>7.1428571428571425E-2</v>
      </c>
      <c r="I106" s="47">
        <v>16</v>
      </c>
      <c r="J106" s="47"/>
      <c r="K106" s="33">
        <f t="shared" si="12"/>
        <v>0</v>
      </c>
      <c r="L106" s="34"/>
      <c r="M106" s="34"/>
      <c r="N106" s="34"/>
      <c r="O106" s="68"/>
    </row>
    <row r="107" spans="1:16" s="45" customFormat="1" ht="26.25" customHeight="1" x14ac:dyDescent="0.25">
      <c r="A107" s="7">
        <v>2</v>
      </c>
      <c r="B107" s="30" t="s">
        <v>72</v>
      </c>
      <c r="C107" s="43">
        <v>41</v>
      </c>
      <c r="D107" s="43">
        <v>16</v>
      </c>
      <c r="E107" s="32">
        <f t="shared" si="6"/>
        <v>0.3902439024390244</v>
      </c>
      <c r="F107" s="43">
        <v>110</v>
      </c>
      <c r="G107" s="43">
        <v>42</v>
      </c>
      <c r="H107" s="32">
        <f t="shared" si="11"/>
        <v>0.38181818181818183</v>
      </c>
      <c r="I107" s="43">
        <v>4</v>
      </c>
      <c r="J107" s="31">
        <v>0</v>
      </c>
      <c r="K107" s="33">
        <f t="shared" si="12"/>
        <v>0</v>
      </c>
      <c r="L107" s="34"/>
      <c r="M107" s="34"/>
      <c r="N107" s="34"/>
      <c r="O107" s="44"/>
    </row>
    <row r="108" spans="1:16" s="49" customFormat="1" ht="26.25" customHeight="1" x14ac:dyDescent="0.25">
      <c r="A108" s="48">
        <v>3</v>
      </c>
      <c r="B108" s="42" t="s">
        <v>57</v>
      </c>
      <c r="C108" s="46">
        <v>1552</v>
      </c>
      <c r="D108" s="46">
        <v>708</v>
      </c>
      <c r="E108" s="32">
        <f t="shared" si="6"/>
        <v>0.45618556701030927</v>
      </c>
      <c r="F108" s="46">
        <v>5462</v>
      </c>
      <c r="G108" s="46">
        <v>2113</v>
      </c>
      <c r="H108" s="32">
        <f t="shared" si="11"/>
        <v>0.38685463200292936</v>
      </c>
      <c r="I108" s="46">
        <v>102</v>
      </c>
      <c r="J108" s="47">
        <v>3</v>
      </c>
      <c r="K108" s="33">
        <f t="shared" si="12"/>
        <v>29.411764705882351</v>
      </c>
      <c r="L108" s="34"/>
      <c r="M108" s="34"/>
      <c r="N108" s="34"/>
      <c r="O108" s="48"/>
    </row>
    <row r="109" spans="1:16" s="29" customFormat="1" ht="26.25" customHeight="1" x14ac:dyDescent="0.3">
      <c r="A109" s="9">
        <v>22</v>
      </c>
      <c r="B109" s="21" t="s">
        <v>73</v>
      </c>
      <c r="C109" s="22">
        <f>SUM(C110:C112)</f>
        <v>1409</v>
      </c>
      <c r="D109" s="22">
        <f>SUM(D110:D112)</f>
        <v>424</v>
      </c>
      <c r="E109" s="23">
        <f t="shared" si="6"/>
        <v>0.30092264017033354</v>
      </c>
      <c r="F109" s="22">
        <f>SUM(F110:F112)</f>
        <v>6397</v>
      </c>
      <c r="G109" s="22">
        <f>SUM(G110:G112)</f>
        <v>275</v>
      </c>
      <c r="H109" s="23">
        <f t="shared" si="11"/>
        <v>4.2988901047365954E-2</v>
      </c>
      <c r="I109" s="22">
        <f>SUM(I110:I112)</f>
        <v>100</v>
      </c>
      <c r="J109" s="22">
        <f>SUM(J110:J112)</f>
        <v>0</v>
      </c>
      <c r="K109" s="24">
        <f t="shared" si="12"/>
        <v>0</v>
      </c>
      <c r="L109" s="26"/>
      <c r="M109" s="26"/>
      <c r="N109" s="38"/>
      <c r="O109" s="27">
        <v>0</v>
      </c>
      <c r="P109" s="88"/>
    </row>
    <row r="110" spans="1:16" s="52" customFormat="1" ht="26.25" customHeight="1" x14ac:dyDescent="0.25">
      <c r="A110" s="48">
        <v>1</v>
      </c>
      <c r="B110" s="42" t="s">
        <v>21</v>
      </c>
      <c r="C110" s="31">
        <v>876</v>
      </c>
      <c r="D110" s="31">
        <v>147</v>
      </c>
      <c r="E110" s="32">
        <f t="shared" si="6"/>
        <v>0.1678082191780822</v>
      </c>
      <c r="F110" s="31">
        <v>2908</v>
      </c>
      <c r="G110" s="31">
        <v>161</v>
      </c>
      <c r="H110" s="32">
        <f>G110/F110</f>
        <v>5.5364511691884458E-2</v>
      </c>
      <c r="I110" s="31">
        <v>60</v>
      </c>
      <c r="J110" s="31">
        <v>0</v>
      </c>
      <c r="K110" s="33">
        <f>J110*1000/I110</f>
        <v>0</v>
      </c>
      <c r="L110" s="34"/>
      <c r="M110" s="34"/>
      <c r="N110" s="34"/>
      <c r="O110" s="51"/>
    </row>
    <row r="111" spans="1:16" s="55" customFormat="1" ht="26.25" customHeight="1" x14ac:dyDescent="0.25">
      <c r="A111" s="48">
        <v>2</v>
      </c>
      <c r="B111" s="42" t="s">
        <v>74</v>
      </c>
      <c r="C111" s="47">
        <v>451</v>
      </c>
      <c r="D111" s="47">
        <v>249</v>
      </c>
      <c r="E111" s="32">
        <f t="shared" si="6"/>
        <v>0.55210643015521066</v>
      </c>
      <c r="F111" s="47">
        <v>3440</v>
      </c>
      <c r="G111" s="47">
        <v>114</v>
      </c>
      <c r="H111" s="32">
        <f t="shared" ref="H111:H144" si="13">G111/F111</f>
        <v>3.3139534883720928E-2</v>
      </c>
      <c r="I111" s="47">
        <v>36</v>
      </c>
      <c r="J111" s="47">
        <v>0</v>
      </c>
      <c r="K111" s="33">
        <f t="shared" ref="K111:K137" si="14">J111*1000/I111</f>
        <v>0</v>
      </c>
      <c r="L111" s="34"/>
      <c r="M111" s="34"/>
      <c r="N111" s="34"/>
      <c r="O111" s="54"/>
    </row>
    <row r="112" spans="1:16" s="80" customFormat="1" ht="26.25" customHeight="1" x14ac:dyDescent="0.25">
      <c r="A112" s="48">
        <v>3</v>
      </c>
      <c r="B112" s="42" t="s">
        <v>61</v>
      </c>
      <c r="C112" s="46">
        <v>82</v>
      </c>
      <c r="D112" s="46">
        <v>28</v>
      </c>
      <c r="E112" s="32">
        <f t="shared" si="6"/>
        <v>0.34146341463414637</v>
      </c>
      <c r="F112" s="46">
        <v>49</v>
      </c>
      <c r="G112" s="46">
        <v>0</v>
      </c>
      <c r="H112" s="32">
        <f t="shared" si="13"/>
        <v>0</v>
      </c>
      <c r="I112" s="46">
        <v>4</v>
      </c>
      <c r="J112" s="47">
        <v>0</v>
      </c>
      <c r="K112" s="24">
        <f t="shared" si="14"/>
        <v>0</v>
      </c>
      <c r="L112" s="73"/>
      <c r="M112" s="73"/>
      <c r="N112" s="73"/>
      <c r="O112" s="13"/>
    </row>
    <row r="113" spans="1:15" s="29" customFormat="1" ht="26.25" customHeight="1" x14ac:dyDescent="0.25">
      <c r="A113" s="9">
        <v>23</v>
      </c>
      <c r="B113" s="21" t="s">
        <v>75</v>
      </c>
      <c r="C113" s="22">
        <f>SUM(C114:C115)</f>
        <v>1063</v>
      </c>
      <c r="D113" s="22">
        <f>SUM(D114:D115)</f>
        <v>195</v>
      </c>
      <c r="E113" s="23">
        <f t="shared" si="6"/>
        <v>0.18344308560677328</v>
      </c>
      <c r="F113" s="22">
        <f>SUM(F114:F115)</f>
        <v>3067</v>
      </c>
      <c r="G113" s="22">
        <f>SUM(G114:G115)</f>
        <v>272</v>
      </c>
      <c r="H113" s="23">
        <f t="shared" si="13"/>
        <v>8.8686012389957616E-2</v>
      </c>
      <c r="I113" s="22">
        <f>SUM(I114:I115)</f>
        <v>75</v>
      </c>
      <c r="J113" s="22">
        <f>SUM(J114:J115)</f>
        <v>0</v>
      </c>
      <c r="K113" s="33">
        <f t="shared" si="14"/>
        <v>0</v>
      </c>
      <c r="L113" s="26"/>
      <c r="M113" s="26"/>
      <c r="N113" s="38"/>
      <c r="O113" s="27">
        <v>0</v>
      </c>
    </row>
    <row r="114" spans="1:15" s="52" customFormat="1" ht="26.25" customHeight="1" x14ac:dyDescent="0.25">
      <c r="A114" s="48">
        <v>1</v>
      </c>
      <c r="B114" s="42" t="s">
        <v>21</v>
      </c>
      <c r="C114" s="31">
        <v>633</v>
      </c>
      <c r="D114" s="31">
        <v>142</v>
      </c>
      <c r="E114" s="32">
        <f t="shared" si="6"/>
        <v>0.22432859399684044</v>
      </c>
      <c r="F114" s="31">
        <v>1831</v>
      </c>
      <c r="G114" s="31">
        <v>64</v>
      </c>
      <c r="H114" s="32">
        <f t="shared" si="13"/>
        <v>3.4953577280174765E-2</v>
      </c>
      <c r="I114" s="31">
        <v>49</v>
      </c>
      <c r="J114" s="31">
        <v>0</v>
      </c>
      <c r="K114" s="33">
        <f t="shared" si="14"/>
        <v>0</v>
      </c>
      <c r="L114" s="34"/>
      <c r="M114" s="34"/>
      <c r="N114" s="34"/>
      <c r="O114" s="51"/>
    </row>
    <row r="115" spans="1:15" s="62" customFormat="1" ht="26.25" customHeight="1" x14ac:dyDescent="0.25">
      <c r="A115" s="7">
        <v>2</v>
      </c>
      <c r="B115" s="30" t="s">
        <v>40</v>
      </c>
      <c r="C115" s="31">
        <v>430</v>
      </c>
      <c r="D115" s="31">
        <v>53</v>
      </c>
      <c r="E115" s="32">
        <f t="shared" si="6"/>
        <v>0.12325581395348838</v>
      </c>
      <c r="F115" s="31">
        <v>1236</v>
      </c>
      <c r="G115" s="31">
        <v>208</v>
      </c>
      <c r="H115" s="32">
        <f t="shared" si="13"/>
        <v>0.16828478964401294</v>
      </c>
      <c r="I115" s="31">
        <v>26</v>
      </c>
      <c r="J115" s="31">
        <v>0</v>
      </c>
      <c r="K115" s="33">
        <f t="shared" si="14"/>
        <v>0</v>
      </c>
      <c r="L115" s="34"/>
      <c r="M115" s="34"/>
      <c r="N115" s="34"/>
      <c r="O115" s="61"/>
    </row>
    <row r="116" spans="1:15" s="29" customFormat="1" ht="26.25" customHeight="1" x14ac:dyDescent="0.25">
      <c r="A116" s="9">
        <v>24</v>
      </c>
      <c r="B116" s="56" t="s">
        <v>76</v>
      </c>
      <c r="C116" s="22">
        <f>SUM(C117)</f>
        <v>6235</v>
      </c>
      <c r="D116" s="22">
        <f>SUM(D117)</f>
        <v>2312</v>
      </c>
      <c r="E116" s="23">
        <f t="shared" si="6"/>
        <v>0.37080994386527666</v>
      </c>
      <c r="F116" s="22">
        <f>SUM(F117)</f>
        <v>19476</v>
      </c>
      <c r="G116" s="22">
        <f>SUM(G117)</f>
        <v>3172</v>
      </c>
      <c r="H116" s="23">
        <f t="shared" si="13"/>
        <v>0.16286711850482646</v>
      </c>
      <c r="I116" s="22">
        <f>SUM(I117)</f>
        <v>516</v>
      </c>
      <c r="J116" s="22">
        <f>SUM(J117)</f>
        <v>61</v>
      </c>
      <c r="K116" s="24">
        <f t="shared" si="14"/>
        <v>118.21705426356588</v>
      </c>
      <c r="L116" s="25" t="s">
        <v>20</v>
      </c>
      <c r="M116" s="25"/>
      <c r="N116" s="25" t="s">
        <v>20</v>
      </c>
      <c r="O116" s="27">
        <v>2</v>
      </c>
    </row>
    <row r="117" spans="1:15" s="55" customFormat="1" ht="26.25" customHeight="1" x14ac:dyDescent="0.25">
      <c r="A117" s="48">
        <v>1</v>
      </c>
      <c r="B117" s="42" t="s">
        <v>32</v>
      </c>
      <c r="C117" s="46">
        <v>6235</v>
      </c>
      <c r="D117" s="46">
        <v>2312</v>
      </c>
      <c r="E117" s="32">
        <f t="shared" si="6"/>
        <v>0.37080994386527666</v>
      </c>
      <c r="F117" s="46">
        <v>19476</v>
      </c>
      <c r="G117" s="46">
        <v>3172</v>
      </c>
      <c r="H117" s="32">
        <f t="shared" si="13"/>
        <v>0.16286711850482646</v>
      </c>
      <c r="I117" s="46">
        <v>516</v>
      </c>
      <c r="J117" s="47">
        <v>61</v>
      </c>
      <c r="K117" s="33">
        <f t="shared" si="14"/>
        <v>118.21705426356588</v>
      </c>
      <c r="L117" s="34"/>
      <c r="M117" s="34"/>
      <c r="N117" s="34"/>
      <c r="O117" s="54"/>
    </row>
    <row r="118" spans="1:15" s="29" customFormat="1" ht="26.25" customHeight="1" x14ac:dyDescent="0.25">
      <c r="A118" s="9">
        <v>25</v>
      </c>
      <c r="B118" s="56" t="s">
        <v>77</v>
      </c>
      <c r="C118" s="22">
        <f>SUM(C119:C120)</f>
        <v>431</v>
      </c>
      <c r="D118" s="22">
        <f>SUM(D119:D120)</f>
        <v>48</v>
      </c>
      <c r="E118" s="23">
        <f t="shared" si="6"/>
        <v>0.11136890951276102</v>
      </c>
      <c r="F118" s="22">
        <f>SUM(F119:F120)</f>
        <v>1068</v>
      </c>
      <c r="G118" s="22">
        <f>SUM(G119:G120)</f>
        <v>22</v>
      </c>
      <c r="H118" s="23">
        <f t="shared" si="13"/>
        <v>2.0599250936329586E-2</v>
      </c>
      <c r="I118" s="22">
        <f>SUM(I119:I120)</f>
        <v>22</v>
      </c>
      <c r="J118" s="22">
        <f>SUM(J119:J120)</f>
        <v>0</v>
      </c>
      <c r="K118" s="33">
        <f t="shared" si="14"/>
        <v>0</v>
      </c>
      <c r="L118" s="26"/>
      <c r="M118" s="26"/>
      <c r="N118" s="38"/>
      <c r="O118" s="27">
        <v>0</v>
      </c>
    </row>
    <row r="119" spans="1:15" s="55" customFormat="1" ht="26.25" customHeight="1" x14ac:dyDescent="0.25">
      <c r="A119" s="48">
        <v>1</v>
      </c>
      <c r="B119" s="42" t="s">
        <v>32</v>
      </c>
      <c r="C119" s="46">
        <v>130</v>
      </c>
      <c r="D119" s="46">
        <v>35</v>
      </c>
      <c r="E119" s="32">
        <f t="shared" si="6"/>
        <v>0.26923076923076922</v>
      </c>
      <c r="F119" s="46">
        <v>369</v>
      </c>
      <c r="G119" s="46">
        <v>15</v>
      </c>
      <c r="H119" s="32">
        <f t="shared" si="13"/>
        <v>4.065040650406504E-2</v>
      </c>
      <c r="I119" s="46">
        <v>9</v>
      </c>
      <c r="J119" s="47">
        <v>0</v>
      </c>
      <c r="K119" s="33">
        <f t="shared" si="14"/>
        <v>0</v>
      </c>
      <c r="L119" s="34"/>
      <c r="M119" s="34"/>
      <c r="N119" s="34"/>
      <c r="O119" s="54"/>
    </row>
    <row r="120" spans="1:15" s="78" customFormat="1" ht="26.25" customHeight="1" x14ac:dyDescent="0.25">
      <c r="A120" s="7">
        <v>2</v>
      </c>
      <c r="B120" s="30" t="s">
        <v>52</v>
      </c>
      <c r="C120" s="76">
        <v>301</v>
      </c>
      <c r="D120" s="76">
        <v>13</v>
      </c>
      <c r="E120" s="32">
        <f t="shared" si="6"/>
        <v>4.3189368770764118E-2</v>
      </c>
      <c r="F120" s="76">
        <v>699</v>
      </c>
      <c r="G120" s="76">
        <v>7</v>
      </c>
      <c r="H120" s="32">
        <f t="shared" si="13"/>
        <v>1.0014306151645207E-2</v>
      </c>
      <c r="I120" s="76">
        <v>13</v>
      </c>
      <c r="J120" s="31">
        <v>0</v>
      </c>
      <c r="K120" s="33">
        <f t="shared" si="14"/>
        <v>0</v>
      </c>
      <c r="L120" s="73"/>
      <c r="M120" s="73"/>
      <c r="N120" s="73"/>
      <c r="O120" s="77"/>
    </row>
    <row r="121" spans="1:15" s="29" customFormat="1" ht="26.25" customHeight="1" x14ac:dyDescent="0.25">
      <c r="A121" s="9">
        <v>26</v>
      </c>
      <c r="B121" s="56" t="s">
        <v>78</v>
      </c>
      <c r="C121" s="22">
        <f>SUM(C122:C126)</f>
        <v>39853</v>
      </c>
      <c r="D121" s="22">
        <f>SUM(D122:D126)</f>
        <v>12635</v>
      </c>
      <c r="E121" s="23">
        <f t="shared" si="6"/>
        <v>0.31704012245000374</v>
      </c>
      <c r="F121" s="22">
        <f>SUM(F122:F126)</f>
        <v>108214</v>
      </c>
      <c r="G121" s="22">
        <f>SUM(G122:G126)</f>
        <v>12992.142857142857</v>
      </c>
      <c r="H121" s="23">
        <f t="shared" si="13"/>
        <v>0.12005972292996153</v>
      </c>
      <c r="I121" s="22">
        <f>SUM(I122:I126)</f>
        <v>4119</v>
      </c>
      <c r="J121" s="22">
        <f>SUM(J122:J126)</f>
        <v>70</v>
      </c>
      <c r="K121" s="24">
        <f t="shared" si="14"/>
        <v>16.994416120417576</v>
      </c>
      <c r="L121" s="26"/>
      <c r="M121" s="25"/>
      <c r="N121" s="38"/>
      <c r="O121" s="27">
        <v>0</v>
      </c>
    </row>
    <row r="122" spans="1:15" s="49" customFormat="1" ht="26.25" customHeight="1" x14ac:dyDescent="0.25">
      <c r="A122" s="48">
        <v>1</v>
      </c>
      <c r="B122" s="42" t="s">
        <v>79</v>
      </c>
      <c r="C122" s="46">
        <v>6175</v>
      </c>
      <c r="D122" s="46">
        <v>2423</v>
      </c>
      <c r="E122" s="32">
        <f t="shared" si="6"/>
        <v>0.39238866396761135</v>
      </c>
      <c r="F122" s="46">
        <v>8548</v>
      </c>
      <c r="G122" s="46">
        <v>658</v>
      </c>
      <c r="H122" s="32">
        <f t="shared" si="13"/>
        <v>7.6977070659803457E-2</v>
      </c>
      <c r="I122" s="46">
        <v>376</v>
      </c>
      <c r="J122" s="47">
        <v>2</v>
      </c>
      <c r="K122" s="33">
        <f t="shared" si="14"/>
        <v>5.3191489361702127</v>
      </c>
      <c r="L122" s="34"/>
      <c r="M122" s="34"/>
      <c r="N122" s="34"/>
      <c r="O122" s="48"/>
    </row>
    <row r="123" spans="1:15" s="87" customFormat="1" ht="26.25" customHeight="1" x14ac:dyDescent="0.25">
      <c r="A123" s="7">
        <v>2</v>
      </c>
      <c r="B123" s="30" t="s">
        <v>64</v>
      </c>
      <c r="C123" s="47">
        <v>597</v>
      </c>
      <c r="D123" s="47">
        <v>216</v>
      </c>
      <c r="E123" s="32">
        <f t="shared" si="6"/>
        <v>0.36180904522613067</v>
      </c>
      <c r="F123" s="47">
        <v>580</v>
      </c>
      <c r="G123" s="47">
        <v>366</v>
      </c>
      <c r="H123" s="32">
        <f t="shared" si="13"/>
        <v>0.63103448275862073</v>
      </c>
      <c r="I123" s="47">
        <v>53</v>
      </c>
      <c r="J123" s="47">
        <v>0</v>
      </c>
      <c r="K123" s="33">
        <f t="shared" si="14"/>
        <v>0</v>
      </c>
      <c r="L123" s="34"/>
      <c r="M123" s="34"/>
      <c r="N123" s="34"/>
      <c r="O123" s="86"/>
    </row>
    <row r="124" spans="1:15" s="55" customFormat="1" ht="26.25" customHeight="1" x14ac:dyDescent="0.25">
      <c r="A124" s="48">
        <v>3</v>
      </c>
      <c r="B124" s="42" t="s">
        <v>65</v>
      </c>
      <c r="C124" s="47">
        <v>27379</v>
      </c>
      <c r="D124" s="47">
        <v>9452</v>
      </c>
      <c r="E124" s="32">
        <f t="shared" si="6"/>
        <v>0.34522809452500092</v>
      </c>
      <c r="F124" s="47">
        <v>86934</v>
      </c>
      <c r="G124" s="47">
        <v>11470.142857142857</v>
      </c>
      <c r="H124" s="32">
        <f t="shared" si="13"/>
        <v>0.1319408155283647</v>
      </c>
      <c r="I124" s="47">
        <v>2999</v>
      </c>
      <c r="J124" s="47">
        <v>68</v>
      </c>
      <c r="K124" s="33">
        <f t="shared" si="14"/>
        <v>22.674224741580527</v>
      </c>
      <c r="L124" s="34"/>
      <c r="M124" s="34"/>
      <c r="N124" s="34"/>
      <c r="O124" s="54"/>
    </row>
    <row r="125" spans="1:15" s="78" customFormat="1" ht="26.25" customHeight="1" x14ac:dyDescent="0.25">
      <c r="A125" s="7">
        <v>4</v>
      </c>
      <c r="B125" s="30" t="s">
        <v>52</v>
      </c>
      <c r="C125" s="76">
        <v>5648</v>
      </c>
      <c r="D125" s="76">
        <v>537</v>
      </c>
      <c r="E125" s="32">
        <f t="shared" si="6"/>
        <v>9.5077903682719553E-2</v>
      </c>
      <c r="F125" s="76">
        <v>11969</v>
      </c>
      <c r="G125" s="76">
        <v>464</v>
      </c>
      <c r="H125" s="32">
        <f t="shared" si="13"/>
        <v>3.8766814270198013E-2</v>
      </c>
      <c r="I125" s="76">
        <v>688</v>
      </c>
      <c r="J125" s="31">
        <v>0</v>
      </c>
      <c r="K125" s="33">
        <f t="shared" si="14"/>
        <v>0</v>
      </c>
      <c r="L125" s="73"/>
      <c r="M125" s="73"/>
      <c r="N125" s="73"/>
      <c r="O125" s="77"/>
    </row>
    <row r="126" spans="1:15" s="80" customFormat="1" ht="26.25" customHeight="1" x14ac:dyDescent="0.25">
      <c r="A126" s="48">
        <v>5</v>
      </c>
      <c r="B126" s="42" t="s">
        <v>53</v>
      </c>
      <c r="C126" s="79">
        <v>54</v>
      </c>
      <c r="D126" s="46">
        <v>7</v>
      </c>
      <c r="E126" s="32">
        <f t="shared" si="6"/>
        <v>0.12962962962962962</v>
      </c>
      <c r="F126" s="46">
        <v>183</v>
      </c>
      <c r="G126" s="46">
        <v>34</v>
      </c>
      <c r="H126" s="32">
        <f t="shared" si="13"/>
        <v>0.18579234972677597</v>
      </c>
      <c r="I126" s="46">
        <v>3</v>
      </c>
      <c r="J126" s="47">
        <v>0</v>
      </c>
      <c r="K126" s="33">
        <f t="shared" si="14"/>
        <v>0</v>
      </c>
      <c r="L126" s="73"/>
      <c r="M126" s="73"/>
      <c r="N126" s="73"/>
      <c r="O126" s="13"/>
    </row>
    <row r="127" spans="1:15" s="29" customFormat="1" ht="26.25" customHeight="1" x14ac:dyDescent="0.25">
      <c r="A127" s="9">
        <v>27</v>
      </c>
      <c r="B127" s="56" t="s">
        <v>80</v>
      </c>
      <c r="C127" s="22">
        <f>C128</f>
        <v>3086</v>
      </c>
      <c r="D127" s="22">
        <f>D128</f>
        <v>1419</v>
      </c>
      <c r="E127" s="23">
        <f t="shared" si="6"/>
        <v>0.45981853532080363</v>
      </c>
      <c r="F127" s="22">
        <f>F128</f>
        <v>6924</v>
      </c>
      <c r="G127" s="22">
        <f>G128</f>
        <v>890</v>
      </c>
      <c r="H127" s="23">
        <f t="shared" si="13"/>
        <v>0.12853841709994224</v>
      </c>
      <c r="I127" s="22">
        <f>I128</f>
        <v>143</v>
      </c>
      <c r="J127" s="22">
        <f>J128</f>
        <v>2</v>
      </c>
      <c r="K127" s="24">
        <f t="shared" si="14"/>
        <v>13.986013986013987</v>
      </c>
      <c r="L127" s="25" t="s">
        <v>20</v>
      </c>
      <c r="M127" s="25"/>
      <c r="N127" s="38"/>
      <c r="O127" s="27">
        <v>1</v>
      </c>
    </row>
    <row r="128" spans="1:15" s="49" customFormat="1" ht="54" customHeight="1" x14ac:dyDescent="0.25">
      <c r="A128" s="48">
        <v>1</v>
      </c>
      <c r="B128" s="89" t="s">
        <v>81</v>
      </c>
      <c r="C128" s="46">
        <v>3086</v>
      </c>
      <c r="D128" s="46">
        <v>1419</v>
      </c>
      <c r="E128" s="32">
        <f t="shared" si="6"/>
        <v>0.45981853532080363</v>
      </c>
      <c r="F128" s="46">
        <v>6924</v>
      </c>
      <c r="G128" s="46">
        <v>890</v>
      </c>
      <c r="H128" s="32">
        <f t="shared" si="13"/>
        <v>0.12853841709994224</v>
      </c>
      <c r="I128" s="46">
        <v>143</v>
      </c>
      <c r="J128" s="47">
        <v>2</v>
      </c>
      <c r="K128" s="33">
        <f t="shared" si="14"/>
        <v>13.986013986013987</v>
      </c>
      <c r="L128" s="34"/>
      <c r="M128" s="34"/>
      <c r="N128" s="34"/>
      <c r="O128" s="48"/>
    </row>
    <row r="129" spans="1:15" s="29" customFormat="1" ht="26.25" customHeight="1" x14ac:dyDescent="0.25">
      <c r="A129" s="9">
        <v>28</v>
      </c>
      <c r="B129" s="56" t="s">
        <v>82</v>
      </c>
      <c r="C129" s="22">
        <f>SUM(C130:C133)</f>
        <v>6131</v>
      </c>
      <c r="D129" s="22">
        <f>SUM(D130:D133)</f>
        <v>1940</v>
      </c>
      <c r="E129" s="23">
        <f t="shared" si="6"/>
        <v>0.31642472679823846</v>
      </c>
      <c r="F129" s="22">
        <f>SUM(F130:F133)</f>
        <v>17313</v>
      </c>
      <c r="G129" s="22">
        <f>SUM(G130:G133)</f>
        <v>3371</v>
      </c>
      <c r="H129" s="23">
        <f t="shared" si="13"/>
        <v>0.19470917807427945</v>
      </c>
      <c r="I129" s="22">
        <f>SUM(I130:I133)</f>
        <v>415</v>
      </c>
      <c r="J129" s="22">
        <f>SUM(J130:J133)</f>
        <v>1</v>
      </c>
      <c r="K129" s="24">
        <f t="shared" si="14"/>
        <v>2.4096385542168677</v>
      </c>
      <c r="L129" s="26"/>
      <c r="M129" s="25"/>
      <c r="N129" s="38"/>
      <c r="O129" s="27">
        <v>0</v>
      </c>
    </row>
    <row r="130" spans="1:15" s="87" customFormat="1" ht="26.25" customHeight="1" x14ac:dyDescent="0.25">
      <c r="A130" s="7">
        <v>1</v>
      </c>
      <c r="B130" s="30" t="s">
        <v>64</v>
      </c>
      <c r="C130" s="47">
        <v>2744</v>
      </c>
      <c r="D130" s="47">
        <v>1035</v>
      </c>
      <c r="E130" s="32">
        <f t="shared" ref="E130:E144" si="15">D130/C130</f>
        <v>0.37718658892128282</v>
      </c>
      <c r="F130" s="47">
        <v>7016</v>
      </c>
      <c r="G130" s="47">
        <v>2197</v>
      </c>
      <c r="H130" s="32">
        <f t="shared" si="13"/>
        <v>0.31314139110604333</v>
      </c>
      <c r="I130" s="47">
        <v>261</v>
      </c>
      <c r="J130" s="47">
        <v>1</v>
      </c>
      <c r="K130" s="33">
        <f t="shared" si="14"/>
        <v>3.8314176245210727</v>
      </c>
      <c r="L130" s="34"/>
      <c r="M130" s="34"/>
      <c r="N130" s="34"/>
      <c r="O130" s="86"/>
    </row>
    <row r="131" spans="1:15" s="55" customFormat="1" ht="26.25" customHeight="1" x14ac:dyDescent="0.25">
      <c r="A131" s="48">
        <v>2</v>
      </c>
      <c r="B131" s="42" t="s">
        <v>65</v>
      </c>
      <c r="C131" s="47">
        <v>178</v>
      </c>
      <c r="D131" s="47">
        <v>75</v>
      </c>
      <c r="E131" s="32">
        <f t="shared" si="15"/>
        <v>0.42134831460674155</v>
      </c>
      <c r="F131" s="47">
        <v>689</v>
      </c>
      <c r="G131" s="47">
        <v>45</v>
      </c>
      <c r="H131" s="32">
        <f t="shared" si="13"/>
        <v>6.5312046444121918E-2</v>
      </c>
      <c r="I131" s="47">
        <v>21</v>
      </c>
      <c r="J131" s="47">
        <v>0</v>
      </c>
      <c r="K131" s="33">
        <f t="shared" si="14"/>
        <v>0</v>
      </c>
      <c r="L131" s="34"/>
      <c r="M131" s="34"/>
      <c r="N131" s="34"/>
      <c r="O131" s="54"/>
    </row>
    <row r="132" spans="1:15" s="49" customFormat="1" ht="47.25" customHeight="1" x14ac:dyDescent="0.25">
      <c r="A132" s="7">
        <v>3</v>
      </c>
      <c r="B132" s="90" t="s">
        <v>81</v>
      </c>
      <c r="C132" s="46">
        <v>1744</v>
      </c>
      <c r="D132" s="46">
        <v>778</v>
      </c>
      <c r="E132" s="32">
        <f t="shared" si="15"/>
        <v>0.44610091743119268</v>
      </c>
      <c r="F132" s="46">
        <v>5068</v>
      </c>
      <c r="G132" s="46">
        <v>687</v>
      </c>
      <c r="H132" s="32">
        <f t="shared" si="13"/>
        <v>0.13555643251775848</v>
      </c>
      <c r="I132" s="46">
        <v>113</v>
      </c>
      <c r="J132" s="47">
        <v>0</v>
      </c>
      <c r="K132" s="33">
        <f t="shared" si="14"/>
        <v>0</v>
      </c>
      <c r="L132" s="34"/>
      <c r="M132" s="34"/>
      <c r="N132" s="34"/>
      <c r="O132" s="48"/>
    </row>
    <row r="133" spans="1:15" s="49" customFormat="1" ht="26.25" customHeight="1" x14ac:dyDescent="0.25">
      <c r="A133" s="48">
        <v>4</v>
      </c>
      <c r="B133" s="42" t="s">
        <v>83</v>
      </c>
      <c r="C133" s="46">
        <v>1465</v>
      </c>
      <c r="D133" s="46">
        <v>52</v>
      </c>
      <c r="E133" s="32">
        <f t="shared" si="15"/>
        <v>3.5494880546075087E-2</v>
      </c>
      <c r="F133" s="46">
        <v>4540</v>
      </c>
      <c r="G133" s="46">
        <v>442</v>
      </c>
      <c r="H133" s="32">
        <f t="shared" si="13"/>
        <v>9.7356828193832595E-2</v>
      </c>
      <c r="I133" s="46">
        <v>20</v>
      </c>
      <c r="J133" s="47">
        <v>0</v>
      </c>
      <c r="K133" s="33">
        <f t="shared" si="14"/>
        <v>0</v>
      </c>
      <c r="L133" s="34"/>
      <c r="M133" s="34"/>
      <c r="N133" s="34"/>
      <c r="O133" s="48"/>
    </row>
    <row r="134" spans="1:15" s="29" customFormat="1" ht="26.25" customHeight="1" x14ac:dyDescent="0.25">
      <c r="A134" s="9">
        <v>29</v>
      </c>
      <c r="B134" s="21" t="s">
        <v>84</v>
      </c>
      <c r="C134" s="22">
        <f>SUM(C135:C138)</f>
        <v>30050</v>
      </c>
      <c r="D134" s="22">
        <f>SUM(D135:D138)</f>
        <v>10565</v>
      </c>
      <c r="E134" s="23">
        <f t="shared" si="15"/>
        <v>0.35158069883527454</v>
      </c>
      <c r="F134" s="22">
        <f>SUM(F135:F138)</f>
        <v>87295.949739999996</v>
      </c>
      <c r="G134" s="22">
        <f>SUM(G135:G138)</f>
        <v>11588.813343544</v>
      </c>
      <c r="H134" s="23">
        <f t="shared" si="13"/>
        <v>0.13275316183694458</v>
      </c>
      <c r="I134" s="22">
        <f>SUM(I135:I138)</f>
        <v>2508.1710000000003</v>
      </c>
      <c r="J134" s="22">
        <f>SUM(J135:J138)</f>
        <v>31</v>
      </c>
      <c r="K134" s="24">
        <f t="shared" si="14"/>
        <v>12.359603870708973</v>
      </c>
      <c r="L134" s="25" t="s">
        <v>20</v>
      </c>
      <c r="M134" s="25"/>
      <c r="N134" s="38"/>
      <c r="O134" s="27">
        <v>1</v>
      </c>
    </row>
    <row r="135" spans="1:15" s="87" customFormat="1" ht="26.25" customHeight="1" x14ac:dyDescent="0.25">
      <c r="A135" s="7">
        <v>1</v>
      </c>
      <c r="B135" s="30" t="s">
        <v>64</v>
      </c>
      <c r="C135" s="47">
        <v>3320</v>
      </c>
      <c r="D135" s="47">
        <v>1180</v>
      </c>
      <c r="E135" s="32">
        <f t="shared" si="15"/>
        <v>0.35542168674698793</v>
      </c>
      <c r="F135" s="47">
        <v>10951</v>
      </c>
      <c r="G135" s="47">
        <v>1250</v>
      </c>
      <c r="H135" s="32">
        <f t="shared" si="13"/>
        <v>0.11414482695644233</v>
      </c>
      <c r="I135" s="47">
        <v>290</v>
      </c>
      <c r="J135" s="47">
        <v>8</v>
      </c>
      <c r="K135" s="33">
        <f t="shared" si="14"/>
        <v>27.586206896551722</v>
      </c>
      <c r="L135" s="34"/>
      <c r="M135" s="34"/>
      <c r="N135" s="34"/>
      <c r="O135" s="86"/>
    </row>
    <row r="136" spans="1:15" s="52" customFormat="1" ht="26.25" customHeight="1" x14ac:dyDescent="0.25">
      <c r="A136" s="7">
        <v>2</v>
      </c>
      <c r="B136" s="30" t="s">
        <v>50</v>
      </c>
      <c r="C136" s="53">
        <v>636</v>
      </c>
      <c r="D136" s="53">
        <v>165</v>
      </c>
      <c r="E136" s="32">
        <f t="shared" si="15"/>
        <v>0.25943396226415094</v>
      </c>
      <c r="F136" s="53">
        <v>1794</v>
      </c>
      <c r="G136" s="53">
        <v>112</v>
      </c>
      <c r="H136" s="32">
        <f t="shared" si="13"/>
        <v>6.243032329988852E-2</v>
      </c>
      <c r="I136" s="53">
        <v>52</v>
      </c>
      <c r="J136" s="31">
        <v>1</v>
      </c>
      <c r="K136" s="33">
        <f t="shared" si="14"/>
        <v>19.23076923076923</v>
      </c>
      <c r="L136" s="34"/>
      <c r="M136" s="34"/>
      <c r="N136" s="34"/>
      <c r="O136" s="51"/>
    </row>
    <row r="137" spans="1:15" s="80" customFormat="1" ht="26.25" customHeight="1" x14ac:dyDescent="0.25">
      <c r="A137" s="7">
        <v>3</v>
      </c>
      <c r="B137" s="42" t="s">
        <v>53</v>
      </c>
      <c r="C137" s="79">
        <v>25768</v>
      </c>
      <c r="D137" s="46">
        <v>9179</v>
      </c>
      <c r="E137" s="32">
        <f t="shared" si="15"/>
        <v>0.35621701334989136</v>
      </c>
      <c r="F137" s="79">
        <v>73441.949739999996</v>
      </c>
      <c r="G137" s="79">
        <v>10195.813343544</v>
      </c>
      <c r="H137" s="32">
        <f t="shared" si="13"/>
        <v>0.13882819532486992</v>
      </c>
      <c r="I137" s="79">
        <v>2153.1710000000003</v>
      </c>
      <c r="J137" s="47">
        <v>22</v>
      </c>
      <c r="K137" s="33">
        <f t="shared" si="14"/>
        <v>10.217488532030199</v>
      </c>
      <c r="L137" s="73"/>
      <c r="M137" s="73"/>
      <c r="N137" s="73"/>
      <c r="O137" s="13"/>
    </row>
    <row r="138" spans="1:15" s="69" customFormat="1" ht="26.25" customHeight="1" x14ac:dyDescent="0.25">
      <c r="A138" s="7">
        <v>4</v>
      </c>
      <c r="B138" s="42" t="s">
        <v>45</v>
      </c>
      <c r="C138" s="47">
        <v>326</v>
      </c>
      <c r="D138" s="47">
        <v>41</v>
      </c>
      <c r="E138" s="32">
        <f t="shared" si="15"/>
        <v>0.12576687116564417</v>
      </c>
      <c r="F138" s="47">
        <v>1109</v>
      </c>
      <c r="G138" s="47">
        <v>31</v>
      </c>
      <c r="H138" s="32">
        <f t="shared" si="13"/>
        <v>2.7953110910730387E-2</v>
      </c>
      <c r="I138" s="47">
        <v>13</v>
      </c>
      <c r="J138" s="47" t="s">
        <v>85</v>
      </c>
      <c r="K138" s="33"/>
      <c r="L138" s="34"/>
      <c r="M138" s="34"/>
      <c r="N138" s="34"/>
      <c r="O138" s="68"/>
    </row>
    <row r="139" spans="1:15" s="29" customFormat="1" ht="26.25" customHeight="1" x14ac:dyDescent="0.25">
      <c r="A139" s="9">
        <v>30</v>
      </c>
      <c r="B139" s="56" t="s">
        <v>86</v>
      </c>
      <c r="C139" s="22">
        <f>C140</f>
        <v>1409</v>
      </c>
      <c r="D139" s="22">
        <f>D140</f>
        <v>556</v>
      </c>
      <c r="E139" s="23">
        <f t="shared" si="15"/>
        <v>0.39460610361958837</v>
      </c>
      <c r="F139" s="22">
        <f>F140</f>
        <v>3495</v>
      </c>
      <c r="G139" s="22">
        <f>G140</f>
        <v>547</v>
      </c>
      <c r="H139" s="23">
        <f t="shared" si="13"/>
        <v>0.15650929899856938</v>
      </c>
      <c r="I139" s="22">
        <f>I140</f>
        <v>114</v>
      </c>
      <c r="J139" s="22">
        <f>J140</f>
        <v>3</v>
      </c>
      <c r="K139" s="24">
        <f>J139*1000/I139</f>
        <v>26.315789473684209</v>
      </c>
      <c r="L139" s="25" t="s">
        <v>20</v>
      </c>
      <c r="M139" s="25"/>
      <c r="N139" s="25"/>
      <c r="O139" s="27">
        <v>1</v>
      </c>
    </row>
    <row r="140" spans="1:15" s="52" customFormat="1" ht="26.25" customHeight="1" x14ac:dyDescent="0.25">
      <c r="A140" s="48">
        <v>1</v>
      </c>
      <c r="B140" s="30" t="s">
        <v>50</v>
      </c>
      <c r="C140" s="91">
        <v>1409</v>
      </c>
      <c r="D140" s="91">
        <v>556</v>
      </c>
      <c r="E140" s="32">
        <f t="shared" si="15"/>
        <v>0.39460610361958837</v>
      </c>
      <c r="F140" s="91">
        <v>3495</v>
      </c>
      <c r="G140" s="91">
        <v>547</v>
      </c>
      <c r="H140" s="32">
        <f t="shared" si="13"/>
        <v>0.15650929899856938</v>
      </c>
      <c r="I140" s="91">
        <v>114</v>
      </c>
      <c r="J140" s="47">
        <v>3</v>
      </c>
      <c r="K140" s="33">
        <f>J140*1000/I140</f>
        <v>26.315789473684209</v>
      </c>
      <c r="L140" s="34"/>
      <c r="M140" s="34"/>
      <c r="N140" s="34"/>
      <c r="O140" s="51"/>
    </row>
    <row r="141" spans="1:15" s="29" customFormat="1" ht="26.25" customHeight="1" x14ac:dyDescent="0.25">
      <c r="A141" s="9">
        <v>31</v>
      </c>
      <c r="B141" s="56" t="s">
        <v>87</v>
      </c>
      <c r="C141" s="22">
        <f>C142</f>
        <v>6265</v>
      </c>
      <c r="D141" s="22">
        <f>D142</f>
        <v>1987</v>
      </c>
      <c r="E141" s="23">
        <f t="shared" si="15"/>
        <v>0.31715881883479646</v>
      </c>
      <c r="F141" s="22">
        <f>F142</f>
        <v>36289</v>
      </c>
      <c r="G141" s="22">
        <f>G142</f>
        <v>10707</v>
      </c>
      <c r="H141" s="23">
        <f t="shared" si="13"/>
        <v>0.29504808619691919</v>
      </c>
      <c r="I141" s="22">
        <f>I142</f>
        <v>980</v>
      </c>
      <c r="J141" s="22">
        <f>J142</f>
        <v>3</v>
      </c>
      <c r="K141" s="24">
        <f>J141*1000/I141</f>
        <v>3.0612244897959182</v>
      </c>
      <c r="L141" s="26"/>
      <c r="M141" s="25" t="s">
        <v>20</v>
      </c>
      <c r="N141" s="38"/>
      <c r="O141" s="27">
        <v>1</v>
      </c>
    </row>
    <row r="142" spans="1:15" s="49" customFormat="1" ht="26.25" customHeight="1" x14ac:dyDescent="0.25">
      <c r="A142" s="48">
        <v>1</v>
      </c>
      <c r="B142" s="42" t="s">
        <v>83</v>
      </c>
      <c r="C142" s="46">
        <v>6265</v>
      </c>
      <c r="D142" s="46">
        <v>1987</v>
      </c>
      <c r="E142" s="32">
        <f t="shared" si="15"/>
        <v>0.31715881883479646</v>
      </c>
      <c r="F142" s="46">
        <v>36289</v>
      </c>
      <c r="G142" s="46">
        <v>10707</v>
      </c>
      <c r="H142" s="32">
        <f t="shared" si="13"/>
        <v>0.29504808619691919</v>
      </c>
      <c r="I142" s="46">
        <v>980</v>
      </c>
      <c r="J142" s="47">
        <v>3</v>
      </c>
      <c r="K142" s="33">
        <f>J142*1000/I142</f>
        <v>3.0612244897959182</v>
      </c>
      <c r="L142" s="34"/>
      <c r="M142" s="34"/>
      <c r="N142" s="34"/>
      <c r="O142" s="48"/>
    </row>
    <row r="143" spans="1:15" s="29" customFormat="1" ht="26.25" customHeight="1" x14ac:dyDescent="0.25">
      <c r="A143" s="9">
        <v>32</v>
      </c>
      <c r="B143" s="21" t="s">
        <v>88</v>
      </c>
      <c r="C143" s="22">
        <f>C144</f>
        <v>1787</v>
      </c>
      <c r="D143" s="22">
        <f>D144</f>
        <v>359</v>
      </c>
      <c r="E143" s="23">
        <f t="shared" si="15"/>
        <v>0.2008953553441522</v>
      </c>
      <c r="F143" s="22">
        <f>F144</f>
        <v>6521</v>
      </c>
      <c r="G143" s="22">
        <f>G144</f>
        <v>953</v>
      </c>
      <c r="H143" s="23">
        <f t="shared" si="13"/>
        <v>0.14614322956601747</v>
      </c>
      <c r="I143" s="22">
        <f>I144</f>
        <v>76</v>
      </c>
      <c r="J143" s="22">
        <f>J144</f>
        <v>0</v>
      </c>
      <c r="K143" s="24">
        <f>J143*1000/I143</f>
        <v>0</v>
      </c>
      <c r="L143" s="26"/>
      <c r="M143" s="25"/>
      <c r="N143" s="38"/>
      <c r="O143" s="27">
        <v>0</v>
      </c>
    </row>
    <row r="144" spans="1:15" s="69" customFormat="1" ht="26.25" customHeight="1" x14ac:dyDescent="0.25">
      <c r="A144" s="48">
        <v>1</v>
      </c>
      <c r="B144" s="42" t="s">
        <v>45</v>
      </c>
      <c r="C144" s="47">
        <v>1787</v>
      </c>
      <c r="D144" s="47">
        <v>359</v>
      </c>
      <c r="E144" s="32">
        <f t="shared" si="15"/>
        <v>0.2008953553441522</v>
      </c>
      <c r="F144" s="47">
        <v>6521</v>
      </c>
      <c r="G144" s="47">
        <v>953</v>
      </c>
      <c r="H144" s="32">
        <f t="shared" si="13"/>
        <v>0.14614322956601747</v>
      </c>
      <c r="I144" s="47">
        <v>76</v>
      </c>
      <c r="J144" s="47">
        <v>0</v>
      </c>
      <c r="K144" s="33"/>
      <c r="L144" s="34"/>
      <c r="M144" s="34"/>
      <c r="N144" s="34"/>
      <c r="O144" s="51"/>
    </row>
    <row r="145" spans="1:15" s="97" customFormat="1" ht="25.15" customHeight="1" x14ac:dyDescent="0.25">
      <c r="A145" s="9" t="s">
        <v>89</v>
      </c>
      <c r="B145" s="92" t="s">
        <v>90</v>
      </c>
      <c r="C145" s="93"/>
      <c r="D145" s="93"/>
      <c r="E145" s="94"/>
      <c r="F145" s="93"/>
      <c r="G145" s="93"/>
      <c r="H145" s="32"/>
      <c r="I145" s="93"/>
      <c r="J145" s="85"/>
      <c r="K145" s="95"/>
      <c r="L145" s="96"/>
      <c r="M145" s="96"/>
      <c r="N145" s="96"/>
      <c r="O145" s="11"/>
    </row>
    <row r="146" spans="1:15" s="20" customFormat="1" ht="24.75" customHeight="1" x14ac:dyDescent="0.25">
      <c r="A146" s="98">
        <v>1</v>
      </c>
      <c r="B146" s="99" t="s">
        <v>91</v>
      </c>
      <c r="C146" s="22">
        <f>SUM(C147:C149)</f>
        <v>58117</v>
      </c>
      <c r="D146" s="22">
        <f>SUM(D147:D149)</f>
        <v>36699</v>
      </c>
      <c r="E146" s="100"/>
      <c r="F146" s="22"/>
      <c r="G146" s="22"/>
      <c r="H146" s="100"/>
      <c r="I146" s="22"/>
      <c r="J146" s="22"/>
      <c r="K146" s="101"/>
      <c r="L146" s="18"/>
      <c r="M146" s="18"/>
      <c r="N146" s="18"/>
      <c r="O146" s="19"/>
    </row>
    <row r="147" spans="1:15" s="97" customFormat="1" ht="24.75" customHeight="1" x14ac:dyDescent="0.25">
      <c r="A147" s="83">
        <v>1</v>
      </c>
      <c r="B147" s="102" t="s">
        <v>54</v>
      </c>
      <c r="C147" s="31">
        <v>55645</v>
      </c>
      <c r="D147" s="31">
        <v>35488</v>
      </c>
      <c r="E147" s="32">
        <f>D147/C147</f>
        <v>0.63775721089046633</v>
      </c>
      <c r="F147" s="31">
        <v>172940</v>
      </c>
      <c r="G147" s="31">
        <v>39420</v>
      </c>
      <c r="H147" s="32">
        <f>G147/F147</f>
        <v>0.22794032612466752</v>
      </c>
      <c r="I147" s="31">
        <v>6517</v>
      </c>
      <c r="J147" s="31">
        <v>145</v>
      </c>
      <c r="K147" s="33">
        <f>J147*1000/I147</f>
        <v>22.249501304281111</v>
      </c>
      <c r="L147" s="96"/>
      <c r="M147" s="96"/>
      <c r="N147" s="96"/>
      <c r="O147" s="11"/>
    </row>
    <row r="148" spans="1:15" s="97" customFormat="1" ht="24.75" customHeight="1" x14ac:dyDescent="0.25">
      <c r="A148" s="83">
        <v>2</v>
      </c>
      <c r="B148" s="102" t="s">
        <v>26</v>
      </c>
      <c r="C148" s="31">
        <v>2306</v>
      </c>
      <c r="D148" s="31">
        <v>1089</v>
      </c>
      <c r="E148" s="32">
        <f>D148/C148</f>
        <v>0.47224631396357331</v>
      </c>
      <c r="F148" s="31">
        <v>8799</v>
      </c>
      <c r="G148" s="31">
        <v>1211</v>
      </c>
      <c r="H148" s="32">
        <f>G148/F148</f>
        <v>0.13762927605409706</v>
      </c>
      <c r="I148" s="31">
        <v>222</v>
      </c>
      <c r="J148" s="31">
        <v>4</v>
      </c>
      <c r="K148" s="33">
        <f>J148*1000/I148</f>
        <v>18.018018018018019</v>
      </c>
      <c r="L148" s="96"/>
      <c r="M148" s="96"/>
      <c r="N148" s="96"/>
      <c r="O148" s="11"/>
    </row>
    <row r="149" spans="1:15" s="97" customFormat="1" ht="24.75" customHeight="1" x14ac:dyDescent="0.25">
      <c r="A149" s="83">
        <v>3</v>
      </c>
      <c r="B149" s="102" t="s">
        <v>22</v>
      </c>
      <c r="C149" s="31">
        <v>166</v>
      </c>
      <c r="D149" s="31">
        <v>122</v>
      </c>
      <c r="E149" s="32">
        <f t="shared" ref="E149:E212" si="16">D149/C149</f>
        <v>0.73493975903614461</v>
      </c>
      <c r="F149" s="31">
        <v>642</v>
      </c>
      <c r="G149" s="31">
        <v>128</v>
      </c>
      <c r="H149" s="32">
        <f>G149/F149</f>
        <v>0.19937694704049844</v>
      </c>
      <c r="I149" s="31">
        <v>10</v>
      </c>
      <c r="J149" s="31">
        <v>0</v>
      </c>
      <c r="K149" s="82">
        <v>0</v>
      </c>
      <c r="L149" s="96"/>
      <c r="M149" s="96"/>
      <c r="N149" s="96"/>
      <c r="O149" s="11"/>
    </row>
    <row r="150" spans="1:15" s="106" customFormat="1" ht="29.25" customHeight="1" x14ac:dyDescent="0.2">
      <c r="A150" s="13">
        <v>2</v>
      </c>
      <c r="B150" s="21" t="s">
        <v>92</v>
      </c>
      <c r="C150" s="103">
        <f>SUM(C151:C158)</f>
        <v>23359</v>
      </c>
      <c r="D150" s="103">
        <f>SUM(D151:D158)</f>
        <v>5225</v>
      </c>
      <c r="E150" s="104"/>
      <c r="F150" s="103"/>
      <c r="G150" s="103"/>
      <c r="H150" s="104"/>
      <c r="I150" s="103"/>
      <c r="J150" s="103"/>
      <c r="K150" s="105"/>
      <c r="L150" s="18"/>
      <c r="M150" s="18"/>
      <c r="N150" s="18"/>
      <c r="O150" s="19"/>
    </row>
    <row r="151" spans="1:15" s="108" customFormat="1" ht="28.5" customHeight="1" x14ac:dyDescent="0.2">
      <c r="A151" s="48">
        <v>1</v>
      </c>
      <c r="B151" s="107" t="s">
        <v>44</v>
      </c>
      <c r="C151" s="47">
        <v>10699</v>
      </c>
      <c r="D151" s="47">
        <v>2151</v>
      </c>
      <c r="E151" s="32">
        <f t="shared" si="16"/>
        <v>0.20104682680624358</v>
      </c>
      <c r="F151" s="47">
        <v>26174</v>
      </c>
      <c r="G151" s="47">
        <v>2031</v>
      </c>
      <c r="H151" s="32">
        <f t="shared" ref="H151:H158" si="17">G151/F151</f>
        <v>7.7596087720638807E-2</v>
      </c>
      <c r="I151" s="47">
        <v>870</v>
      </c>
      <c r="J151" s="47">
        <v>52</v>
      </c>
      <c r="K151" s="33">
        <f>J151*1000/I151</f>
        <v>59.770114942528735</v>
      </c>
      <c r="L151" s="96"/>
      <c r="M151" s="96"/>
      <c r="N151" s="96"/>
      <c r="O151" s="11"/>
    </row>
    <row r="152" spans="1:15" s="108" customFormat="1" ht="28.5" customHeight="1" x14ac:dyDescent="0.2">
      <c r="A152" s="48">
        <v>2</v>
      </c>
      <c r="B152" s="34" t="s">
        <v>54</v>
      </c>
      <c r="C152" s="47">
        <v>5443</v>
      </c>
      <c r="D152" s="47">
        <v>1875</v>
      </c>
      <c r="E152" s="32">
        <f t="shared" si="16"/>
        <v>0.34447914752893627</v>
      </c>
      <c r="F152" s="47">
        <v>21319</v>
      </c>
      <c r="G152" s="47">
        <v>2653</v>
      </c>
      <c r="H152" s="32">
        <f t="shared" si="17"/>
        <v>0.12444298513063465</v>
      </c>
      <c r="I152" s="47">
        <v>810</v>
      </c>
      <c r="J152" s="47">
        <v>1</v>
      </c>
      <c r="K152" s="33">
        <f>J152*1000/I152</f>
        <v>1.2345679012345678</v>
      </c>
      <c r="L152" s="96"/>
      <c r="M152" s="96"/>
      <c r="N152" s="96"/>
      <c r="O152" s="11"/>
    </row>
    <row r="153" spans="1:15" s="108" customFormat="1" ht="28.5" customHeight="1" x14ac:dyDescent="0.2">
      <c r="A153" s="48">
        <v>3</v>
      </c>
      <c r="B153" s="107" t="s">
        <v>88</v>
      </c>
      <c r="C153" s="47">
        <v>1787</v>
      </c>
      <c r="D153" s="47">
        <v>359</v>
      </c>
      <c r="E153" s="32">
        <f t="shared" si="16"/>
        <v>0.2008953553441522</v>
      </c>
      <c r="F153" s="47">
        <v>6521</v>
      </c>
      <c r="G153" s="47">
        <v>953</v>
      </c>
      <c r="H153" s="32">
        <f t="shared" si="17"/>
        <v>0.14614322956601747</v>
      </c>
      <c r="I153" s="47">
        <v>76</v>
      </c>
      <c r="J153" s="47" t="s">
        <v>85</v>
      </c>
      <c r="K153" s="33"/>
      <c r="L153" s="96"/>
      <c r="M153" s="96"/>
      <c r="N153" s="96"/>
      <c r="O153" s="11"/>
    </row>
    <row r="154" spans="1:15" s="108" customFormat="1" ht="28.5" customHeight="1" x14ac:dyDescent="0.2">
      <c r="A154" s="48">
        <v>4</v>
      </c>
      <c r="B154" s="107" t="s">
        <v>69</v>
      </c>
      <c r="C154" s="47">
        <v>1858</v>
      </c>
      <c r="D154" s="47">
        <v>315</v>
      </c>
      <c r="E154" s="32">
        <f t="shared" si="16"/>
        <v>0.16953713670613563</v>
      </c>
      <c r="F154" s="47">
        <v>6120</v>
      </c>
      <c r="G154" s="47">
        <v>221</v>
      </c>
      <c r="H154" s="32">
        <f t="shared" si="17"/>
        <v>3.6111111111111108E-2</v>
      </c>
      <c r="I154" s="47">
        <v>149</v>
      </c>
      <c r="J154" s="47">
        <v>0</v>
      </c>
      <c r="K154" s="33"/>
      <c r="L154" s="96"/>
      <c r="M154" s="96"/>
      <c r="N154" s="96"/>
      <c r="O154" s="11"/>
    </row>
    <row r="155" spans="1:15" s="109" customFormat="1" ht="28.5" customHeight="1" x14ac:dyDescent="0.2">
      <c r="A155" s="48">
        <v>5</v>
      </c>
      <c r="B155" s="107" t="s">
        <v>68</v>
      </c>
      <c r="C155" s="47">
        <v>1785</v>
      </c>
      <c r="D155" s="47">
        <v>245</v>
      </c>
      <c r="E155" s="32">
        <f t="shared" si="16"/>
        <v>0.13725490196078433</v>
      </c>
      <c r="F155" s="47">
        <v>6548</v>
      </c>
      <c r="G155" s="47">
        <v>214</v>
      </c>
      <c r="H155" s="32">
        <f t="shared" si="17"/>
        <v>3.2681734880879658E-2</v>
      </c>
      <c r="I155" s="47">
        <v>115</v>
      </c>
      <c r="J155" s="47"/>
      <c r="K155" s="33"/>
      <c r="L155" s="11"/>
      <c r="M155" s="11"/>
      <c r="N155" s="11"/>
      <c r="O155" s="11"/>
    </row>
    <row r="156" spans="1:15" s="109" customFormat="1" ht="28.5" customHeight="1" x14ac:dyDescent="0.2">
      <c r="A156" s="48">
        <v>6</v>
      </c>
      <c r="B156" s="107" t="s">
        <v>66</v>
      </c>
      <c r="C156" s="47">
        <v>1335</v>
      </c>
      <c r="D156" s="47">
        <v>205</v>
      </c>
      <c r="E156" s="32">
        <f t="shared" si="16"/>
        <v>0.15355805243445692</v>
      </c>
      <c r="F156" s="47">
        <v>4035</v>
      </c>
      <c r="G156" s="47">
        <v>144</v>
      </c>
      <c r="H156" s="32">
        <f t="shared" si="17"/>
        <v>3.5687732342007436E-2</v>
      </c>
      <c r="I156" s="47">
        <v>127</v>
      </c>
      <c r="J156" s="47">
        <v>0</v>
      </c>
      <c r="K156" s="33"/>
      <c r="L156" s="11"/>
      <c r="M156" s="11"/>
      <c r="N156" s="11"/>
      <c r="O156" s="11"/>
    </row>
    <row r="157" spans="1:15" s="109" customFormat="1" ht="28.5" customHeight="1" x14ac:dyDescent="0.2">
      <c r="A157" s="48">
        <v>7</v>
      </c>
      <c r="B157" s="107" t="s">
        <v>84</v>
      </c>
      <c r="C157" s="47">
        <v>326</v>
      </c>
      <c r="D157" s="47">
        <v>41</v>
      </c>
      <c r="E157" s="32">
        <f t="shared" si="16"/>
        <v>0.12576687116564417</v>
      </c>
      <c r="F157" s="47">
        <v>1109</v>
      </c>
      <c r="G157" s="47">
        <v>31</v>
      </c>
      <c r="H157" s="32">
        <f t="shared" si="17"/>
        <v>2.7953110910730387E-2</v>
      </c>
      <c r="I157" s="47">
        <v>13</v>
      </c>
      <c r="J157" s="47" t="s">
        <v>85</v>
      </c>
      <c r="K157" s="33"/>
      <c r="L157" s="11"/>
      <c r="M157" s="11"/>
      <c r="N157" s="11"/>
      <c r="O157" s="11"/>
    </row>
    <row r="158" spans="1:15" s="109" customFormat="1" ht="28.5" customHeight="1" x14ac:dyDescent="0.2">
      <c r="A158" s="48">
        <v>8</v>
      </c>
      <c r="B158" s="107" t="s">
        <v>71</v>
      </c>
      <c r="C158" s="47">
        <v>126</v>
      </c>
      <c r="D158" s="47">
        <v>34</v>
      </c>
      <c r="E158" s="32">
        <f t="shared" si="16"/>
        <v>0.26984126984126983</v>
      </c>
      <c r="F158" s="47">
        <v>336</v>
      </c>
      <c r="G158" s="47">
        <v>24</v>
      </c>
      <c r="H158" s="32">
        <f t="shared" si="17"/>
        <v>7.1428571428571425E-2</v>
      </c>
      <c r="I158" s="47">
        <v>16</v>
      </c>
      <c r="J158" s="47"/>
      <c r="K158" s="33">
        <f>J158*1000/I158</f>
        <v>0</v>
      </c>
      <c r="L158" s="11"/>
      <c r="M158" s="11"/>
      <c r="N158" s="11"/>
      <c r="O158" s="11"/>
    </row>
    <row r="159" spans="1:15" s="20" customFormat="1" ht="25.15" customHeight="1" x14ac:dyDescent="0.25">
      <c r="A159" s="9">
        <v>3</v>
      </c>
      <c r="B159" s="92" t="s">
        <v>93</v>
      </c>
      <c r="C159" s="22">
        <v>5916</v>
      </c>
      <c r="D159" s="22">
        <v>2150</v>
      </c>
      <c r="E159" s="23"/>
      <c r="F159" s="22"/>
      <c r="G159" s="22"/>
      <c r="H159" s="100"/>
      <c r="I159" s="22"/>
      <c r="J159" s="22"/>
      <c r="K159" s="110"/>
      <c r="L159" s="18"/>
      <c r="M159" s="18"/>
      <c r="N159" s="18"/>
      <c r="O159" s="19"/>
    </row>
    <row r="160" spans="1:15" ht="21" customHeight="1" x14ac:dyDescent="0.2">
      <c r="A160" s="48">
        <v>1</v>
      </c>
      <c r="B160" s="34" t="s">
        <v>69</v>
      </c>
      <c r="C160" s="31">
        <v>5916</v>
      </c>
      <c r="D160" s="31">
        <v>2150</v>
      </c>
      <c r="E160" s="32">
        <f t="shared" si="16"/>
        <v>0.36342123056118997</v>
      </c>
      <c r="F160" s="31">
        <v>19317</v>
      </c>
      <c r="G160" s="31">
        <v>131</v>
      </c>
      <c r="H160" s="32">
        <f>G160/F160</f>
        <v>6.7815913444116581E-3</v>
      </c>
      <c r="I160" s="31">
        <v>325</v>
      </c>
      <c r="J160" s="31"/>
      <c r="K160" s="82"/>
      <c r="L160" s="96"/>
      <c r="M160" s="96"/>
      <c r="N160" s="96"/>
      <c r="O160" s="11"/>
    </row>
    <row r="161" spans="1:15" s="112" customFormat="1" ht="18" customHeight="1" x14ac:dyDescent="0.2">
      <c r="A161" s="9">
        <v>4</v>
      </c>
      <c r="B161" s="92" t="s">
        <v>94</v>
      </c>
      <c r="C161" s="22">
        <f>SUM(C162:C169)</f>
        <v>40333</v>
      </c>
      <c r="D161" s="22">
        <f>SUM(D162:D169)</f>
        <v>17403</v>
      </c>
      <c r="E161" s="23"/>
      <c r="F161" s="22"/>
      <c r="G161" s="22"/>
      <c r="H161" s="100"/>
      <c r="I161" s="22"/>
      <c r="J161" s="22"/>
      <c r="K161" s="110"/>
      <c r="L161" s="18"/>
      <c r="M161" s="111"/>
      <c r="N161" s="18"/>
      <c r="O161" s="19"/>
    </row>
    <row r="162" spans="1:15" s="113" customFormat="1" ht="26.25" customHeight="1" x14ac:dyDescent="0.2">
      <c r="A162" s="48">
        <v>1</v>
      </c>
      <c r="B162" s="107" t="s">
        <v>38</v>
      </c>
      <c r="C162" s="31">
        <v>544</v>
      </c>
      <c r="D162" s="31">
        <v>138</v>
      </c>
      <c r="E162" s="32">
        <f>D162/C162</f>
        <v>0.25367647058823528</v>
      </c>
      <c r="F162" s="31">
        <v>1453</v>
      </c>
      <c r="G162" s="31">
        <v>153</v>
      </c>
      <c r="H162" s="32">
        <f t="shared" ref="H162:H169" si="18">G162/F162</f>
        <v>0.10529938059187888</v>
      </c>
      <c r="I162" s="31">
        <v>65</v>
      </c>
      <c r="J162" s="31">
        <v>2</v>
      </c>
      <c r="K162" s="33">
        <f t="shared" ref="K162:K169" si="19">J162*1000/I162</f>
        <v>30.76923076923077</v>
      </c>
      <c r="L162" s="96"/>
      <c r="M162" s="96"/>
      <c r="N162" s="96"/>
      <c r="O162" s="11"/>
    </row>
    <row r="163" spans="1:15" s="113" customFormat="1" ht="26.25" customHeight="1" x14ac:dyDescent="0.2">
      <c r="A163" s="48">
        <v>2</v>
      </c>
      <c r="B163" s="114" t="s">
        <v>54</v>
      </c>
      <c r="C163" s="31">
        <v>21017</v>
      </c>
      <c r="D163" s="31">
        <v>9115</v>
      </c>
      <c r="E163" s="32">
        <f>D163/C163</f>
        <v>0.43369653137935954</v>
      </c>
      <c r="F163" s="31">
        <v>65913</v>
      </c>
      <c r="G163" s="31">
        <v>6384</v>
      </c>
      <c r="H163" s="32">
        <f t="shared" si="18"/>
        <v>9.6854945154977015E-2</v>
      </c>
      <c r="I163" s="31">
        <v>3159</v>
      </c>
      <c r="J163" s="31">
        <v>87</v>
      </c>
      <c r="K163" s="33">
        <f t="shared" si="19"/>
        <v>27.540360873694208</v>
      </c>
      <c r="L163" s="96"/>
      <c r="M163" s="96"/>
      <c r="N163" s="96"/>
      <c r="O163" s="11"/>
    </row>
    <row r="164" spans="1:15" s="113" customFormat="1" ht="26.25" customHeight="1" x14ac:dyDescent="0.2">
      <c r="A164" s="48">
        <v>3</v>
      </c>
      <c r="B164" s="107" t="s">
        <v>73</v>
      </c>
      <c r="C164" s="31">
        <v>876</v>
      </c>
      <c r="D164" s="31">
        <v>147</v>
      </c>
      <c r="E164" s="32">
        <f>D164/C164</f>
        <v>0.1678082191780822</v>
      </c>
      <c r="F164" s="31">
        <v>2908</v>
      </c>
      <c r="G164" s="31">
        <v>161</v>
      </c>
      <c r="H164" s="32">
        <f t="shared" si="18"/>
        <v>5.5364511691884458E-2</v>
      </c>
      <c r="I164" s="31">
        <v>60</v>
      </c>
      <c r="J164" s="31">
        <v>0</v>
      </c>
      <c r="K164" s="33">
        <f t="shared" si="19"/>
        <v>0</v>
      </c>
      <c r="L164" s="96"/>
      <c r="M164" s="96"/>
      <c r="N164" s="96"/>
      <c r="O164" s="11"/>
    </row>
    <row r="165" spans="1:15" s="113" customFormat="1" ht="26.25" customHeight="1" x14ac:dyDescent="0.2">
      <c r="A165" s="48">
        <v>4</v>
      </c>
      <c r="B165" s="107" t="s">
        <v>66</v>
      </c>
      <c r="C165" s="31">
        <v>11058</v>
      </c>
      <c r="D165" s="31">
        <v>4327</v>
      </c>
      <c r="E165" s="32">
        <f t="shared" si="16"/>
        <v>0.39130041598842469</v>
      </c>
      <c r="F165" s="31">
        <v>32712</v>
      </c>
      <c r="G165" s="31">
        <v>1634</v>
      </c>
      <c r="H165" s="32">
        <f t="shared" si="18"/>
        <v>4.9951088285644409E-2</v>
      </c>
      <c r="I165" s="31">
        <v>831</v>
      </c>
      <c r="J165" s="31">
        <v>16</v>
      </c>
      <c r="K165" s="33">
        <f t="shared" si="19"/>
        <v>19.253910950661854</v>
      </c>
      <c r="L165" s="96"/>
      <c r="M165" s="96"/>
      <c r="N165" s="96"/>
      <c r="O165" s="11"/>
    </row>
    <row r="166" spans="1:15" s="113" customFormat="1" ht="26.25" customHeight="1" x14ac:dyDescent="0.2">
      <c r="A166" s="48">
        <v>5</v>
      </c>
      <c r="B166" s="107" t="s">
        <v>29</v>
      </c>
      <c r="C166" s="31">
        <v>3727</v>
      </c>
      <c r="D166" s="31">
        <v>1726</v>
      </c>
      <c r="E166" s="32">
        <f>D166/C166</f>
        <v>0.46310705661389856</v>
      </c>
      <c r="F166" s="31">
        <v>10474</v>
      </c>
      <c r="G166" s="31">
        <v>504</v>
      </c>
      <c r="H166" s="32">
        <f t="shared" si="18"/>
        <v>4.811915218636624E-2</v>
      </c>
      <c r="I166" s="31">
        <v>266</v>
      </c>
      <c r="J166" s="31">
        <v>6</v>
      </c>
      <c r="K166" s="33">
        <f t="shared" si="19"/>
        <v>22.556390977443609</v>
      </c>
      <c r="L166" s="96"/>
      <c r="M166" s="96"/>
      <c r="N166" s="96"/>
      <c r="O166" s="11"/>
    </row>
    <row r="167" spans="1:15" s="113" customFormat="1" ht="26.25" customHeight="1" x14ac:dyDescent="0.2">
      <c r="A167" s="48">
        <v>6</v>
      </c>
      <c r="B167" s="107" t="s">
        <v>75</v>
      </c>
      <c r="C167" s="31">
        <v>633</v>
      </c>
      <c r="D167" s="31">
        <v>142</v>
      </c>
      <c r="E167" s="32">
        <f t="shared" si="16"/>
        <v>0.22432859399684044</v>
      </c>
      <c r="F167" s="31">
        <v>1831</v>
      </c>
      <c r="G167" s="31">
        <v>64</v>
      </c>
      <c r="H167" s="32">
        <f t="shared" si="18"/>
        <v>3.4953577280174765E-2</v>
      </c>
      <c r="I167" s="31">
        <v>49</v>
      </c>
      <c r="J167" s="31">
        <v>0</v>
      </c>
      <c r="K167" s="33">
        <f t="shared" si="19"/>
        <v>0</v>
      </c>
      <c r="L167" s="96"/>
      <c r="M167" s="96"/>
      <c r="N167" s="96"/>
      <c r="O167" s="11"/>
    </row>
    <row r="168" spans="1:15" s="113" customFormat="1" ht="26.25" customHeight="1" x14ac:dyDescent="0.2">
      <c r="A168" s="48">
        <v>7</v>
      </c>
      <c r="B168" s="107" t="s">
        <v>27</v>
      </c>
      <c r="C168" s="31">
        <v>52</v>
      </c>
      <c r="D168" s="31">
        <v>16</v>
      </c>
      <c r="E168" s="32">
        <f t="shared" si="16"/>
        <v>0.30769230769230771</v>
      </c>
      <c r="F168" s="31">
        <v>127</v>
      </c>
      <c r="G168" s="31">
        <v>0</v>
      </c>
      <c r="H168" s="32">
        <f t="shared" si="18"/>
        <v>0</v>
      </c>
      <c r="I168" s="31">
        <v>5</v>
      </c>
      <c r="J168" s="31">
        <v>0</v>
      </c>
      <c r="K168" s="33">
        <f t="shared" si="19"/>
        <v>0</v>
      </c>
      <c r="L168" s="96"/>
      <c r="M168" s="96"/>
      <c r="N168" s="96"/>
      <c r="O168" s="11"/>
    </row>
    <row r="169" spans="1:15" s="113" customFormat="1" ht="26.25" customHeight="1" x14ac:dyDescent="0.2">
      <c r="A169" s="48">
        <v>8</v>
      </c>
      <c r="B169" s="107" t="s">
        <v>19</v>
      </c>
      <c r="C169" s="31">
        <v>2426</v>
      </c>
      <c r="D169" s="31">
        <v>1792</v>
      </c>
      <c r="E169" s="32">
        <f t="shared" si="16"/>
        <v>0.73866446826051113</v>
      </c>
      <c r="F169" s="31">
        <v>5662</v>
      </c>
      <c r="G169" s="31">
        <v>379</v>
      </c>
      <c r="H169" s="32">
        <f t="shared" si="18"/>
        <v>6.6937477922995411E-2</v>
      </c>
      <c r="I169" s="31">
        <v>204</v>
      </c>
      <c r="J169" s="31">
        <v>9</v>
      </c>
      <c r="K169" s="33">
        <f t="shared" si="19"/>
        <v>44.117647058823529</v>
      </c>
      <c r="L169" s="96"/>
      <c r="M169" s="96"/>
      <c r="N169" s="96"/>
      <c r="O169" s="11"/>
    </row>
    <row r="170" spans="1:15" s="115" customFormat="1" ht="28.5" customHeight="1" x14ac:dyDescent="0.25">
      <c r="A170" s="9">
        <v>5</v>
      </c>
      <c r="B170" s="92" t="s">
        <v>95</v>
      </c>
      <c r="C170" s="22">
        <f>SUM(C171:C173)</f>
        <v>29704</v>
      </c>
      <c r="D170" s="22">
        <f>SUM(D171:D173)</f>
        <v>14570</v>
      </c>
      <c r="E170" s="23"/>
      <c r="F170" s="22"/>
      <c r="G170" s="22"/>
      <c r="H170" s="100"/>
      <c r="I170" s="22"/>
      <c r="J170" s="22"/>
      <c r="K170" s="110"/>
      <c r="L170" s="18"/>
      <c r="M170" s="18"/>
      <c r="N170" s="18"/>
      <c r="O170" s="19"/>
    </row>
    <row r="171" spans="1:15" s="116" customFormat="1" ht="28.5" customHeight="1" x14ac:dyDescent="0.25">
      <c r="A171" s="7">
        <v>1</v>
      </c>
      <c r="B171" s="107" t="s">
        <v>38</v>
      </c>
      <c r="C171" s="53">
        <v>8651</v>
      </c>
      <c r="D171" s="53">
        <v>5949</v>
      </c>
      <c r="E171" s="32">
        <f t="shared" si="16"/>
        <v>0.68766616576118367</v>
      </c>
      <c r="F171" s="53">
        <v>29877</v>
      </c>
      <c r="G171" s="53">
        <v>4321</v>
      </c>
      <c r="H171" s="32">
        <f>G171/F171</f>
        <v>0.14462630116812264</v>
      </c>
      <c r="I171" s="53">
        <v>1268</v>
      </c>
      <c r="J171" s="31">
        <v>57</v>
      </c>
      <c r="K171" s="33">
        <f>J171*1000/I171</f>
        <v>44.952681388012621</v>
      </c>
      <c r="L171" s="42"/>
      <c r="M171" s="42"/>
      <c r="N171" s="42"/>
      <c r="O171" s="51"/>
    </row>
    <row r="172" spans="1:15" s="116" customFormat="1" ht="28.5" customHeight="1" x14ac:dyDescent="0.25">
      <c r="A172" s="7">
        <v>2</v>
      </c>
      <c r="B172" s="107" t="s">
        <v>96</v>
      </c>
      <c r="C172" s="53">
        <v>6666</v>
      </c>
      <c r="D172" s="53">
        <v>3730</v>
      </c>
      <c r="E172" s="32">
        <f t="shared" si="16"/>
        <v>0.5595559555955596</v>
      </c>
      <c r="F172" s="53">
        <v>21124</v>
      </c>
      <c r="G172" s="53">
        <v>2808</v>
      </c>
      <c r="H172" s="32">
        <f>G172/F172</f>
        <v>0.13292936943760653</v>
      </c>
      <c r="I172" s="53">
        <v>579</v>
      </c>
      <c r="J172" s="31">
        <v>24</v>
      </c>
      <c r="K172" s="33">
        <f>J172*1000/I172</f>
        <v>41.450777202072537</v>
      </c>
      <c r="L172" s="42"/>
      <c r="M172" s="42"/>
      <c r="N172" s="42"/>
      <c r="O172" s="51"/>
    </row>
    <row r="173" spans="1:15" s="118" customFormat="1" ht="29.25" customHeight="1" x14ac:dyDescent="0.2">
      <c r="A173" s="13">
        <v>6</v>
      </c>
      <c r="B173" s="73" t="s">
        <v>97</v>
      </c>
      <c r="C173" s="103">
        <f>C174</f>
        <v>14387</v>
      </c>
      <c r="D173" s="103">
        <f>D174</f>
        <v>4891</v>
      </c>
      <c r="E173" s="117"/>
      <c r="F173" s="103"/>
      <c r="G173" s="103"/>
      <c r="H173" s="117"/>
      <c r="I173" s="103"/>
      <c r="J173" s="103"/>
      <c r="K173" s="105"/>
      <c r="L173" s="18"/>
      <c r="M173" s="18"/>
      <c r="N173" s="18"/>
      <c r="O173" s="19"/>
    </row>
    <row r="174" spans="1:15" ht="29.25" customHeight="1" x14ac:dyDescent="0.2">
      <c r="A174" s="48">
        <v>1</v>
      </c>
      <c r="B174" s="107" t="s">
        <v>48</v>
      </c>
      <c r="C174" s="31">
        <v>14387</v>
      </c>
      <c r="D174" s="31">
        <v>4891</v>
      </c>
      <c r="E174" s="32">
        <f t="shared" si="16"/>
        <v>0.33995968582748315</v>
      </c>
      <c r="F174" s="31">
        <v>36872</v>
      </c>
      <c r="G174" s="31">
        <v>4848</v>
      </c>
      <c r="H174" s="32">
        <f>G174/F174</f>
        <v>0.13148188327185942</v>
      </c>
      <c r="I174" s="31">
        <v>1903</v>
      </c>
      <c r="J174" s="31">
        <v>4</v>
      </c>
      <c r="K174" s="33">
        <f>J174*1000/I174</f>
        <v>2.1019442984760905</v>
      </c>
      <c r="L174" s="96"/>
      <c r="M174" s="96"/>
      <c r="N174" s="96"/>
      <c r="O174" s="11"/>
    </row>
    <row r="175" spans="1:15" s="118" customFormat="1" ht="21.75" customHeight="1" x14ac:dyDescent="0.2">
      <c r="A175" s="13">
        <v>7</v>
      </c>
      <c r="B175" s="73" t="s">
        <v>98</v>
      </c>
      <c r="C175" s="22">
        <f>SUM(C176:C179)</f>
        <v>6684</v>
      </c>
      <c r="D175" s="22">
        <f>SUM(D176:D179)</f>
        <v>2441</v>
      </c>
      <c r="E175" s="100"/>
      <c r="F175" s="22"/>
      <c r="G175" s="22"/>
      <c r="H175" s="119"/>
      <c r="I175" s="22"/>
      <c r="J175" s="22"/>
      <c r="K175" s="110"/>
      <c r="L175" s="18"/>
      <c r="M175" s="18"/>
      <c r="N175" s="18"/>
      <c r="O175" s="19"/>
    </row>
    <row r="176" spans="1:15" s="120" customFormat="1" ht="23.25" customHeight="1" x14ac:dyDescent="0.25">
      <c r="A176" s="7">
        <v>1</v>
      </c>
      <c r="B176" s="30" t="s">
        <v>82</v>
      </c>
      <c r="C176" s="47">
        <v>2744</v>
      </c>
      <c r="D176" s="47">
        <v>1035</v>
      </c>
      <c r="E176" s="32">
        <f t="shared" si="16"/>
        <v>0.37718658892128282</v>
      </c>
      <c r="F176" s="47">
        <v>7016</v>
      </c>
      <c r="G176" s="47">
        <v>2197</v>
      </c>
      <c r="H176" s="32">
        <f>G176/F176</f>
        <v>0.31314139110604333</v>
      </c>
      <c r="I176" s="47">
        <v>261</v>
      </c>
      <c r="J176" s="47">
        <v>1</v>
      </c>
      <c r="K176" s="33">
        <f>J176*1000/I176</f>
        <v>3.8314176245210727</v>
      </c>
      <c r="L176" s="96"/>
      <c r="M176" s="96"/>
      <c r="N176" s="96"/>
      <c r="O176" s="11"/>
    </row>
    <row r="177" spans="1:15" s="120" customFormat="1" ht="23.25" customHeight="1" x14ac:dyDescent="0.25">
      <c r="A177" s="7">
        <v>2</v>
      </c>
      <c r="B177" s="30" t="s">
        <v>84</v>
      </c>
      <c r="C177" s="47">
        <v>3320</v>
      </c>
      <c r="D177" s="47">
        <v>1180</v>
      </c>
      <c r="E177" s="32">
        <f t="shared" si="16"/>
        <v>0.35542168674698793</v>
      </c>
      <c r="F177" s="47">
        <v>10951</v>
      </c>
      <c r="G177" s="47">
        <v>1250</v>
      </c>
      <c r="H177" s="32">
        <f>G177/F177</f>
        <v>0.11414482695644233</v>
      </c>
      <c r="I177" s="47">
        <v>290</v>
      </c>
      <c r="J177" s="47">
        <v>8</v>
      </c>
      <c r="K177" s="33">
        <f>J177*1000/I177</f>
        <v>27.586206896551722</v>
      </c>
      <c r="L177" s="96"/>
      <c r="M177" s="96"/>
      <c r="N177" s="96"/>
      <c r="O177" s="11"/>
    </row>
    <row r="178" spans="1:15" s="120" customFormat="1" ht="23.25" customHeight="1" x14ac:dyDescent="0.25">
      <c r="A178" s="7">
        <v>3</v>
      </c>
      <c r="B178" s="30" t="s">
        <v>78</v>
      </c>
      <c r="C178" s="47">
        <v>597</v>
      </c>
      <c r="D178" s="47">
        <v>216</v>
      </c>
      <c r="E178" s="32">
        <f t="shared" si="16"/>
        <v>0.36180904522613067</v>
      </c>
      <c r="F178" s="47">
        <v>580</v>
      </c>
      <c r="G178" s="47">
        <v>366</v>
      </c>
      <c r="H178" s="32">
        <f>G178/F178</f>
        <v>0.63103448275862073</v>
      </c>
      <c r="I178" s="47">
        <v>53</v>
      </c>
      <c r="J178" s="47">
        <v>0</v>
      </c>
      <c r="K178" s="33">
        <f>J178*1000/I178</f>
        <v>0</v>
      </c>
      <c r="L178" s="96"/>
      <c r="M178" s="96"/>
      <c r="N178" s="96"/>
      <c r="O178" s="11"/>
    </row>
    <row r="179" spans="1:15" s="120" customFormat="1" ht="23.25" customHeight="1" x14ac:dyDescent="0.25">
      <c r="A179" s="7">
        <v>4</v>
      </c>
      <c r="B179" s="30" t="s">
        <v>99</v>
      </c>
      <c r="C179" s="47">
        <v>23</v>
      </c>
      <c r="D179" s="47">
        <v>10</v>
      </c>
      <c r="E179" s="32">
        <f t="shared" si="16"/>
        <v>0.43478260869565216</v>
      </c>
      <c r="F179" s="47">
        <v>123</v>
      </c>
      <c r="G179" s="47">
        <v>11</v>
      </c>
      <c r="H179" s="32">
        <f>G179/F179</f>
        <v>8.943089430894309E-2</v>
      </c>
      <c r="I179" s="47">
        <v>0</v>
      </c>
      <c r="J179" s="47">
        <v>0</v>
      </c>
      <c r="K179" s="33">
        <v>0</v>
      </c>
      <c r="L179" s="96"/>
      <c r="M179" s="96"/>
      <c r="N179" s="96"/>
      <c r="O179" s="11"/>
    </row>
    <row r="180" spans="1:15" s="121" customFormat="1" ht="26.45" customHeight="1" x14ac:dyDescent="0.25">
      <c r="A180" s="9">
        <v>8</v>
      </c>
      <c r="B180" s="92" t="s">
        <v>100</v>
      </c>
      <c r="C180" s="22">
        <f>C181</f>
        <v>4869</v>
      </c>
      <c r="D180" s="22">
        <f>D181</f>
        <v>2749</v>
      </c>
      <c r="E180" s="100"/>
      <c r="F180" s="22"/>
      <c r="G180" s="22"/>
      <c r="H180" s="100"/>
      <c r="I180" s="22"/>
      <c r="J180" s="22"/>
      <c r="K180" s="110"/>
      <c r="L180" s="56"/>
      <c r="M180" s="56"/>
      <c r="N180" s="56"/>
      <c r="O180" s="77"/>
    </row>
    <row r="181" spans="1:15" ht="27.6" customHeight="1" x14ac:dyDescent="0.2">
      <c r="A181" s="7">
        <v>1</v>
      </c>
      <c r="B181" s="107" t="s">
        <v>42</v>
      </c>
      <c r="C181" s="47">
        <v>4869</v>
      </c>
      <c r="D181" s="47">
        <v>2749</v>
      </c>
      <c r="E181" s="32">
        <f t="shared" si="16"/>
        <v>0.56459231875128368</v>
      </c>
      <c r="F181" s="47">
        <v>17783</v>
      </c>
      <c r="G181" s="47">
        <v>1328</v>
      </c>
      <c r="H181" s="32">
        <f>G181/F181</f>
        <v>7.4678063318900076E-2</v>
      </c>
      <c r="I181" s="47">
        <v>374</v>
      </c>
      <c r="J181" s="47">
        <v>4</v>
      </c>
      <c r="K181" s="33">
        <f>J181*1000/I181</f>
        <v>10.695187165775401</v>
      </c>
      <c r="L181" s="96"/>
      <c r="M181" s="96"/>
      <c r="N181" s="96"/>
      <c r="O181" s="11"/>
    </row>
    <row r="182" spans="1:15" s="122" customFormat="1" ht="21" customHeight="1" x14ac:dyDescent="0.2">
      <c r="A182" s="13">
        <v>9</v>
      </c>
      <c r="B182" s="92" t="s">
        <v>101</v>
      </c>
      <c r="C182" s="22">
        <f>SUM( C183:C185)</f>
        <v>21962</v>
      </c>
      <c r="D182" s="22">
        <f>SUM( D183:D185)</f>
        <v>10457</v>
      </c>
      <c r="E182" s="100"/>
      <c r="F182" s="22"/>
      <c r="G182" s="22"/>
      <c r="H182" s="100"/>
      <c r="I182" s="22"/>
      <c r="J182" s="22"/>
      <c r="K182" s="110"/>
      <c r="L182" s="19"/>
      <c r="M182" s="19"/>
      <c r="N182" s="19"/>
      <c r="O182" s="19"/>
    </row>
    <row r="183" spans="1:15" s="123" customFormat="1" ht="27" customHeight="1" x14ac:dyDescent="0.2">
      <c r="A183" s="7">
        <v>1</v>
      </c>
      <c r="B183" s="107" t="s">
        <v>54</v>
      </c>
      <c r="C183" s="31">
        <v>21185</v>
      </c>
      <c r="D183" s="31">
        <v>10220</v>
      </c>
      <c r="E183" s="32">
        <f t="shared" si="16"/>
        <v>0.48241680434269529</v>
      </c>
      <c r="F183" s="31">
        <v>70501</v>
      </c>
      <c r="G183" s="31">
        <v>10272</v>
      </c>
      <c r="H183" s="32">
        <f>G183/F183</f>
        <v>0.14570006099204266</v>
      </c>
      <c r="I183" s="31">
        <v>2564</v>
      </c>
      <c r="J183" s="31">
        <v>95</v>
      </c>
      <c r="K183" s="33">
        <f>J183*1000/I183</f>
        <v>37.051482059282371</v>
      </c>
      <c r="L183" s="96"/>
      <c r="M183" s="96"/>
      <c r="N183" s="96"/>
      <c r="O183" s="11"/>
    </row>
    <row r="184" spans="1:15" s="123" customFormat="1" ht="27" customHeight="1" x14ac:dyDescent="0.2">
      <c r="A184" s="7">
        <v>2</v>
      </c>
      <c r="B184" s="107" t="s">
        <v>38</v>
      </c>
      <c r="C184" s="31">
        <v>347</v>
      </c>
      <c r="D184" s="31">
        <v>184</v>
      </c>
      <c r="E184" s="32">
        <f t="shared" si="16"/>
        <v>0.53025936599423629</v>
      </c>
      <c r="F184" s="31">
        <v>1324</v>
      </c>
      <c r="G184" s="31">
        <v>46</v>
      </c>
      <c r="H184" s="32">
        <f>G184/F184</f>
        <v>3.4743202416918431E-2</v>
      </c>
      <c r="I184" s="31">
        <v>36</v>
      </c>
      <c r="J184" s="31">
        <v>0</v>
      </c>
      <c r="K184" s="33">
        <f>J184*1000/I184</f>
        <v>0</v>
      </c>
      <c r="L184" s="96"/>
      <c r="M184" s="96"/>
      <c r="N184" s="96"/>
      <c r="O184" s="11"/>
    </row>
    <row r="185" spans="1:15" s="123" customFormat="1" ht="27" customHeight="1" x14ac:dyDescent="0.2">
      <c r="A185" s="7">
        <v>3</v>
      </c>
      <c r="B185" s="107" t="s">
        <v>75</v>
      </c>
      <c r="C185" s="31">
        <v>430</v>
      </c>
      <c r="D185" s="31">
        <v>53</v>
      </c>
      <c r="E185" s="32">
        <f t="shared" si="16"/>
        <v>0.12325581395348838</v>
      </c>
      <c r="F185" s="31">
        <v>1236</v>
      </c>
      <c r="G185" s="31">
        <v>208</v>
      </c>
      <c r="H185" s="32">
        <f>G185/F185</f>
        <v>0.16828478964401294</v>
      </c>
      <c r="I185" s="31">
        <v>26</v>
      </c>
      <c r="J185" s="31">
        <v>0</v>
      </c>
      <c r="K185" s="33">
        <f>J185*1000/I185</f>
        <v>0</v>
      </c>
      <c r="L185" s="96"/>
      <c r="M185" s="96"/>
      <c r="N185" s="96"/>
      <c r="O185" s="11"/>
    </row>
    <row r="186" spans="1:15" s="118" customFormat="1" ht="21.75" customHeight="1" x14ac:dyDescent="0.2">
      <c r="A186" s="13">
        <v>10</v>
      </c>
      <c r="B186" s="73" t="s">
        <v>102</v>
      </c>
      <c r="C186" s="103">
        <f>SUM(C187:C188)</f>
        <v>21428</v>
      </c>
      <c r="D186" s="103">
        <f>SUM(D187:D188)</f>
        <v>9875</v>
      </c>
      <c r="E186" s="104"/>
      <c r="F186" s="103"/>
      <c r="G186" s="103"/>
      <c r="H186" s="104"/>
      <c r="I186" s="103"/>
      <c r="J186" s="103"/>
      <c r="K186" s="105"/>
      <c r="L186" s="18"/>
      <c r="M186" s="18"/>
      <c r="N186" s="18"/>
      <c r="O186" s="19"/>
    </row>
    <row r="187" spans="1:15" ht="21" customHeight="1" x14ac:dyDescent="0.2">
      <c r="A187" s="48">
        <v>1</v>
      </c>
      <c r="B187" s="34" t="s">
        <v>103</v>
      </c>
      <c r="C187" s="47">
        <v>17022</v>
      </c>
      <c r="D187" s="47">
        <v>7577</v>
      </c>
      <c r="E187" s="32">
        <f t="shared" si="16"/>
        <v>0.44512983198214073</v>
      </c>
      <c r="F187" s="47">
        <v>48204</v>
      </c>
      <c r="G187" s="47">
        <v>5069</v>
      </c>
      <c r="H187" s="32">
        <f>G187/F187</f>
        <v>0.10515724836113186</v>
      </c>
      <c r="I187" s="47">
        <v>1729</v>
      </c>
      <c r="J187" s="47">
        <v>87</v>
      </c>
      <c r="K187" s="33">
        <f>J187*1000/I187</f>
        <v>50.318102949681894</v>
      </c>
      <c r="L187" s="96"/>
      <c r="M187" s="96"/>
      <c r="N187" s="96"/>
      <c r="O187" s="11"/>
    </row>
    <row r="188" spans="1:15" ht="21" customHeight="1" x14ac:dyDescent="0.2">
      <c r="A188" s="48">
        <v>2</v>
      </c>
      <c r="B188" s="34" t="s">
        <v>34</v>
      </c>
      <c r="C188" s="47">
        <v>4406</v>
      </c>
      <c r="D188" s="47">
        <v>2298</v>
      </c>
      <c r="E188" s="32">
        <f t="shared" si="16"/>
        <v>0.52156150703586024</v>
      </c>
      <c r="F188" s="47">
        <v>9953</v>
      </c>
      <c r="G188" s="47">
        <v>597</v>
      </c>
      <c r="H188" s="32">
        <f>G188/F188</f>
        <v>5.9981915000502359E-2</v>
      </c>
      <c r="I188" s="47">
        <v>439</v>
      </c>
      <c r="J188" s="47">
        <v>10</v>
      </c>
      <c r="K188" s="33">
        <f>J188*1000/I188</f>
        <v>22.779043280182233</v>
      </c>
      <c r="L188" s="96"/>
      <c r="M188" s="96"/>
      <c r="N188" s="96"/>
      <c r="O188" s="11"/>
    </row>
    <row r="189" spans="1:15" s="118" customFormat="1" ht="29.25" customHeight="1" x14ac:dyDescent="0.2">
      <c r="A189" s="13">
        <v>11</v>
      </c>
      <c r="B189" s="92" t="s">
        <v>104</v>
      </c>
      <c r="C189" s="103">
        <f>SUM(C190:C195)</f>
        <v>52451</v>
      </c>
      <c r="D189" s="103">
        <f>SUM(D190:D195)</f>
        <v>21407</v>
      </c>
      <c r="E189" s="104"/>
      <c r="F189" s="103"/>
      <c r="G189" s="103"/>
      <c r="H189" s="104"/>
      <c r="I189" s="103"/>
      <c r="J189" s="103"/>
      <c r="K189" s="124"/>
      <c r="L189" s="18"/>
      <c r="M189" s="18"/>
      <c r="N189" s="18"/>
      <c r="O189" s="19"/>
    </row>
    <row r="190" spans="1:15" ht="21" customHeight="1" x14ac:dyDescent="0.2">
      <c r="A190" s="48">
        <v>1</v>
      </c>
      <c r="B190" s="34" t="s">
        <v>54</v>
      </c>
      <c r="C190" s="47">
        <v>37435</v>
      </c>
      <c r="D190" s="47">
        <v>15198</v>
      </c>
      <c r="E190" s="32">
        <f t="shared" si="16"/>
        <v>0.40598370508882065</v>
      </c>
      <c r="F190" s="47">
        <v>111960</v>
      </c>
      <c r="G190" s="47">
        <v>21167</v>
      </c>
      <c r="H190" s="32">
        <f t="shared" ref="H190:H195" si="20">G190/F190</f>
        <v>0.1890585923544123</v>
      </c>
      <c r="I190" s="47">
        <v>4007</v>
      </c>
      <c r="J190" s="47">
        <v>161</v>
      </c>
      <c r="K190" s="33">
        <f>J190*1000/I190</f>
        <v>40.179685550286997</v>
      </c>
      <c r="L190" s="96"/>
      <c r="M190" s="96"/>
      <c r="N190" s="96"/>
      <c r="O190" s="11"/>
    </row>
    <row r="191" spans="1:15" ht="21" customHeight="1" x14ac:dyDescent="0.2">
      <c r="A191" s="48">
        <v>4</v>
      </c>
      <c r="B191" s="34" t="s">
        <v>38</v>
      </c>
      <c r="C191" s="47">
        <v>3456</v>
      </c>
      <c r="D191" s="47">
        <v>1566</v>
      </c>
      <c r="E191" s="32">
        <f>D191/C191</f>
        <v>0.453125</v>
      </c>
      <c r="F191" s="47">
        <v>9598</v>
      </c>
      <c r="G191" s="47">
        <v>1601</v>
      </c>
      <c r="H191" s="32">
        <f t="shared" si="20"/>
        <v>0.16680558449677016</v>
      </c>
      <c r="I191" s="47">
        <v>206</v>
      </c>
      <c r="J191" s="47">
        <v>5</v>
      </c>
      <c r="K191" s="33">
        <f>J191*1000/I191</f>
        <v>24.271844660194176</v>
      </c>
      <c r="L191" s="96"/>
      <c r="M191" s="96"/>
      <c r="N191" s="96"/>
      <c r="O191" s="11"/>
    </row>
    <row r="192" spans="1:15" ht="21" customHeight="1" x14ac:dyDescent="0.2">
      <c r="A192" s="48">
        <v>3</v>
      </c>
      <c r="B192" s="34" t="s">
        <v>30</v>
      </c>
      <c r="C192" s="47">
        <v>5905</v>
      </c>
      <c r="D192" s="47">
        <v>2731</v>
      </c>
      <c r="E192" s="32">
        <f>D192/C192</f>
        <v>0.46248941574936492</v>
      </c>
      <c r="F192" s="47">
        <v>19857</v>
      </c>
      <c r="G192" s="47">
        <v>3233</v>
      </c>
      <c r="H192" s="32">
        <f t="shared" si="20"/>
        <v>0.16281412096489903</v>
      </c>
      <c r="I192" s="47">
        <v>439</v>
      </c>
      <c r="J192" s="47">
        <v>4</v>
      </c>
      <c r="K192" s="33">
        <v>9.1116173120728927</v>
      </c>
      <c r="L192" s="96"/>
      <c r="M192" s="96"/>
      <c r="N192" s="96"/>
      <c r="O192" s="11"/>
    </row>
    <row r="193" spans="1:24" ht="21" customHeight="1" x14ac:dyDescent="0.2">
      <c r="A193" s="48">
        <v>2</v>
      </c>
      <c r="B193" s="34" t="s">
        <v>27</v>
      </c>
      <c r="C193" s="47">
        <v>1847</v>
      </c>
      <c r="D193" s="47">
        <v>533</v>
      </c>
      <c r="E193" s="32">
        <f t="shared" si="16"/>
        <v>0.28857606930157009</v>
      </c>
      <c r="F193" s="47">
        <v>6814</v>
      </c>
      <c r="G193" s="47">
        <v>558</v>
      </c>
      <c r="H193" s="32">
        <f t="shared" si="20"/>
        <v>8.1890226005283243E-2</v>
      </c>
      <c r="I193" s="47">
        <v>113</v>
      </c>
      <c r="J193" s="47">
        <v>5</v>
      </c>
      <c r="K193" s="33">
        <f>J193*1000/I193</f>
        <v>44.247787610619469</v>
      </c>
      <c r="L193" s="96"/>
      <c r="M193" s="96"/>
      <c r="N193" s="96"/>
      <c r="O193" s="11"/>
    </row>
    <row r="194" spans="1:24" ht="21" customHeight="1" x14ac:dyDescent="0.2">
      <c r="A194" s="48">
        <v>5</v>
      </c>
      <c r="B194" s="34" t="s">
        <v>105</v>
      </c>
      <c r="C194" s="47">
        <v>3357</v>
      </c>
      <c r="D194" s="47">
        <v>1130</v>
      </c>
      <c r="E194" s="32">
        <f t="shared" si="16"/>
        <v>0.3366100685135538</v>
      </c>
      <c r="F194" s="47">
        <v>10573</v>
      </c>
      <c r="G194" s="47">
        <v>927</v>
      </c>
      <c r="H194" s="32">
        <f t="shared" si="20"/>
        <v>8.7676156247044362E-2</v>
      </c>
      <c r="I194" s="47">
        <v>197</v>
      </c>
      <c r="J194" s="47">
        <v>8</v>
      </c>
      <c r="K194" s="33">
        <f>J194*1000/I194</f>
        <v>40.609137055837564</v>
      </c>
      <c r="L194" s="96"/>
      <c r="M194" s="96"/>
      <c r="N194" s="96"/>
      <c r="O194" s="11"/>
    </row>
    <row r="195" spans="1:24" ht="21" customHeight="1" x14ac:dyDescent="0.2">
      <c r="A195" s="48">
        <v>6</v>
      </c>
      <c r="B195" s="34" t="s">
        <v>106</v>
      </c>
      <c r="C195" s="47">
        <v>451</v>
      </c>
      <c r="D195" s="47">
        <v>249</v>
      </c>
      <c r="E195" s="32">
        <f t="shared" si="16"/>
        <v>0.55210643015521066</v>
      </c>
      <c r="F195" s="47">
        <v>3440</v>
      </c>
      <c r="G195" s="47">
        <v>114</v>
      </c>
      <c r="H195" s="32">
        <f t="shared" si="20"/>
        <v>3.3139534883720928E-2</v>
      </c>
      <c r="I195" s="47">
        <v>36</v>
      </c>
      <c r="J195" s="47">
        <v>0</v>
      </c>
      <c r="K195" s="33">
        <f>J195*1000/I195</f>
        <v>0</v>
      </c>
      <c r="L195" s="96"/>
      <c r="M195" s="96"/>
      <c r="N195" s="96"/>
      <c r="O195" s="11"/>
    </row>
    <row r="196" spans="1:24" s="115" customFormat="1" ht="24" customHeight="1" x14ac:dyDescent="0.25">
      <c r="A196" s="9">
        <v>12</v>
      </c>
      <c r="B196" s="92" t="s">
        <v>107</v>
      </c>
      <c r="C196" s="22">
        <f>C197</f>
        <v>2315</v>
      </c>
      <c r="D196" s="22">
        <f>D197</f>
        <v>1037</v>
      </c>
      <c r="E196" s="100"/>
      <c r="F196" s="22"/>
      <c r="G196" s="22"/>
      <c r="H196" s="100"/>
      <c r="I196" s="22"/>
      <c r="J196" s="22"/>
      <c r="K196" s="110"/>
      <c r="L196" s="18"/>
      <c r="M196" s="18"/>
      <c r="N196" s="18"/>
      <c r="O196" s="19"/>
    </row>
    <row r="197" spans="1:24" s="116" customFormat="1" ht="28.5" customHeight="1" x14ac:dyDescent="0.25">
      <c r="A197" s="7">
        <v>1</v>
      </c>
      <c r="B197" s="107" t="s">
        <v>54</v>
      </c>
      <c r="C197" s="31">
        <v>2315</v>
      </c>
      <c r="D197" s="31">
        <v>1037</v>
      </c>
      <c r="E197" s="32">
        <f t="shared" si="16"/>
        <v>0.44794816414686828</v>
      </c>
      <c r="F197" s="31">
        <v>8538</v>
      </c>
      <c r="G197" s="31">
        <v>391</v>
      </c>
      <c r="H197" s="32">
        <f>G197/F197</f>
        <v>4.579526821269618E-2</v>
      </c>
      <c r="I197" s="31">
        <v>235</v>
      </c>
      <c r="J197" s="31">
        <v>4</v>
      </c>
      <c r="K197" s="33">
        <f>J197*1000/I197</f>
        <v>17.021276595744681</v>
      </c>
      <c r="L197" s="42"/>
      <c r="M197" s="42"/>
      <c r="N197" s="42"/>
      <c r="O197" s="51"/>
    </row>
    <row r="198" spans="1:24" s="135" customFormat="1" ht="17.25" customHeight="1" x14ac:dyDescent="0.25">
      <c r="A198" s="125">
        <v>13</v>
      </c>
      <c r="B198" s="73" t="s">
        <v>108</v>
      </c>
      <c r="C198" s="126">
        <f>SUM(C199:C201)</f>
        <v>4323</v>
      </c>
      <c r="D198" s="126">
        <f>SUM(D199:D201)</f>
        <v>2897</v>
      </c>
      <c r="E198" s="127"/>
      <c r="F198" s="128"/>
      <c r="G198" s="128"/>
      <c r="H198" s="129"/>
      <c r="I198" s="128"/>
      <c r="J198" s="128"/>
      <c r="K198" s="130"/>
      <c r="L198" s="131"/>
      <c r="M198" s="131"/>
      <c r="N198" s="131"/>
      <c r="O198" s="19"/>
      <c r="P198" s="132"/>
      <c r="Q198" s="132"/>
      <c r="R198" s="132"/>
      <c r="S198" s="133"/>
      <c r="T198" s="133"/>
      <c r="U198" s="133"/>
      <c r="V198" s="134"/>
      <c r="W198" s="132"/>
      <c r="X198" s="132"/>
    </row>
    <row r="199" spans="1:24" s="135" customFormat="1" ht="28.5" customHeight="1" x14ac:dyDescent="0.25">
      <c r="A199" s="136">
        <v>1</v>
      </c>
      <c r="B199" s="42" t="s">
        <v>54</v>
      </c>
      <c r="C199" s="63">
        <v>3909</v>
      </c>
      <c r="D199" s="63">
        <v>2665</v>
      </c>
      <c r="E199" s="32">
        <f t="shared" si="16"/>
        <v>0.68176004093118447</v>
      </c>
      <c r="F199" s="63">
        <v>12940</v>
      </c>
      <c r="G199" s="63">
        <v>2864</v>
      </c>
      <c r="H199" s="32">
        <f>G199/F199</f>
        <v>0.2213292117465224</v>
      </c>
      <c r="I199" s="63">
        <v>417</v>
      </c>
      <c r="J199" s="63">
        <v>42</v>
      </c>
      <c r="K199" s="33">
        <f>J199*1000/I199</f>
        <v>100.71942446043165</v>
      </c>
      <c r="L199" s="131"/>
      <c r="M199" s="131"/>
      <c r="N199" s="131"/>
      <c r="O199" s="137"/>
    </row>
    <row r="200" spans="1:24" s="135" customFormat="1" ht="28.5" customHeight="1" x14ac:dyDescent="0.25">
      <c r="A200" s="136">
        <v>2</v>
      </c>
      <c r="B200" s="42" t="s">
        <v>38</v>
      </c>
      <c r="C200" s="63">
        <v>228</v>
      </c>
      <c r="D200" s="63">
        <v>153</v>
      </c>
      <c r="E200" s="32">
        <f t="shared" si="16"/>
        <v>0.67105263157894735</v>
      </c>
      <c r="F200" s="63">
        <v>734</v>
      </c>
      <c r="G200" s="63">
        <v>135</v>
      </c>
      <c r="H200" s="32">
        <f>G200/F200</f>
        <v>0.18392370572207084</v>
      </c>
      <c r="I200" s="63">
        <v>26</v>
      </c>
      <c r="J200" s="63">
        <v>5</v>
      </c>
      <c r="K200" s="33">
        <f>J200*1000/I200</f>
        <v>192.30769230769232</v>
      </c>
      <c r="L200" s="131"/>
      <c r="M200" s="131"/>
      <c r="N200" s="131"/>
      <c r="O200" s="137"/>
    </row>
    <row r="201" spans="1:24" s="135" customFormat="1" ht="28.5" customHeight="1" x14ac:dyDescent="0.25">
      <c r="A201" s="136">
        <v>3</v>
      </c>
      <c r="B201" s="42" t="s">
        <v>109</v>
      </c>
      <c r="C201" s="63">
        <v>186</v>
      </c>
      <c r="D201" s="63">
        <v>79</v>
      </c>
      <c r="E201" s="32">
        <f t="shared" si="16"/>
        <v>0.42473118279569894</v>
      </c>
      <c r="F201" s="63">
        <v>598</v>
      </c>
      <c r="G201" s="63">
        <v>45</v>
      </c>
      <c r="H201" s="32">
        <f>G201/F201</f>
        <v>7.5250836120401343E-2</v>
      </c>
      <c r="I201" s="63">
        <v>10</v>
      </c>
      <c r="J201" s="63">
        <v>0</v>
      </c>
      <c r="K201" s="33">
        <f>J201*1000/I201</f>
        <v>0</v>
      </c>
      <c r="L201" s="131"/>
      <c r="M201" s="131"/>
      <c r="N201" s="131"/>
      <c r="O201" s="137"/>
    </row>
    <row r="202" spans="1:24" s="118" customFormat="1" ht="22.5" customHeight="1" x14ac:dyDescent="0.2">
      <c r="A202" s="13">
        <v>14</v>
      </c>
      <c r="B202" s="73" t="s">
        <v>110</v>
      </c>
      <c r="C202" s="103">
        <f>SUM(C203:C204)</f>
        <v>3277</v>
      </c>
      <c r="D202" s="103">
        <f>SUM(D203:D204)</f>
        <v>870</v>
      </c>
      <c r="E202" s="104"/>
      <c r="F202" s="103"/>
      <c r="G202" s="103"/>
      <c r="H202" s="104"/>
      <c r="I202" s="103"/>
      <c r="J202" s="103"/>
      <c r="K202" s="105"/>
      <c r="L202" s="18"/>
      <c r="M202" s="18"/>
      <c r="N202" s="18"/>
      <c r="O202" s="19"/>
    </row>
    <row r="203" spans="1:24" ht="22.5" customHeight="1" x14ac:dyDescent="0.2">
      <c r="A203" s="48">
        <v>1</v>
      </c>
      <c r="B203" s="34" t="s">
        <v>36</v>
      </c>
      <c r="C203" s="47">
        <v>3109</v>
      </c>
      <c r="D203" s="47">
        <v>859</v>
      </c>
      <c r="E203" s="32">
        <f t="shared" si="16"/>
        <v>0.27629462849790931</v>
      </c>
      <c r="F203" s="47">
        <v>7759</v>
      </c>
      <c r="G203" s="47">
        <v>374</v>
      </c>
      <c r="H203" s="32">
        <f>G203/F203</f>
        <v>4.8202087897924989E-2</v>
      </c>
      <c r="I203" s="47">
        <v>180</v>
      </c>
      <c r="J203" s="47">
        <v>7</v>
      </c>
      <c r="K203" s="33">
        <f>J203*1000/I203</f>
        <v>38.888888888888886</v>
      </c>
      <c r="L203" s="96"/>
      <c r="M203" s="96"/>
      <c r="N203" s="96"/>
      <c r="O203" s="11"/>
    </row>
    <row r="204" spans="1:24" ht="24" customHeight="1" x14ac:dyDescent="0.2">
      <c r="A204" s="48">
        <v>2</v>
      </c>
      <c r="B204" s="107" t="s">
        <v>42</v>
      </c>
      <c r="C204" s="47">
        <v>168</v>
      </c>
      <c r="D204" s="47">
        <v>11</v>
      </c>
      <c r="E204" s="32">
        <f t="shared" si="16"/>
        <v>6.5476190476190479E-2</v>
      </c>
      <c r="F204" s="47">
        <v>356</v>
      </c>
      <c r="G204" s="47">
        <v>45</v>
      </c>
      <c r="H204" s="32">
        <f>G204/F204</f>
        <v>0.12640449438202248</v>
      </c>
      <c r="I204" s="47">
        <v>17</v>
      </c>
      <c r="J204" s="47">
        <v>0</v>
      </c>
      <c r="K204" s="33">
        <f>J204*1000/I204</f>
        <v>0</v>
      </c>
      <c r="L204" s="96"/>
      <c r="M204" s="96"/>
      <c r="N204" s="96"/>
      <c r="O204" s="11"/>
    </row>
    <row r="205" spans="1:24" s="118" customFormat="1" ht="24" customHeight="1" x14ac:dyDescent="0.2">
      <c r="A205" s="13">
        <v>15</v>
      </c>
      <c r="B205" s="73" t="s">
        <v>111</v>
      </c>
      <c r="C205" s="103">
        <f>SUM(C206:C207)</f>
        <v>13841</v>
      </c>
      <c r="D205" s="103">
        <f>SUM(D206:D207)</f>
        <v>6201</v>
      </c>
      <c r="E205" s="104"/>
      <c r="F205" s="103"/>
      <c r="G205" s="103"/>
      <c r="H205" s="104"/>
      <c r="I205" s="103"/>
      <c r="J205" s="103"/>
      <c r="K205" s="105"/>
      <c r="L205" s="18"/>
      <c r="M205" s="18"/>
      <c r="N205" s="18"/>
      <c r="O205" s="19"/>
    </row>
    <row r="206" spans="1:24" s="116" customFormat="1" ht="32.25" customHeight="1" x14ac:dyDescent="0.25">
      <c r="A206" s="7">
        <v>1</v>
      </c>
      <c r="B206" s="138" t="s">
        <v>112</v>
      </c>
      <c r="C206" s="31">
        <v>5792</v>
      </c>
      <c r="D206" s="31">
        <v>2305</v>
      </c>
      <c r="E206" s="32">
        <f>D206/C206</f>
        <v>0.39796270718232046</v>
      </c>
      <c r="F206" s="31">
        <v>16138</v>
      </c>
      <c r="G206" s="31">
        <v>1622</v>
      </c>
      <c r="H206" s="32">
        <f>G206/F206</f>
        <v>0.1005081174866774</v>
      </c>
      <c r="I206" s="31">
        <v>364</v>
      </c>
      <c r="J206" s="31">
        <v>12</v>
      </c>
      <c r="K206" s="33">
        <f>J206*1000/I206</f>
        <v>32.967032967032964</v>
      </c>
      <c r="L206" s="42"/>
      <c r="M206" s="42"/>
      <c r="N206" s="42"/>
      <c r="O206" s="51"/>
    </row>
    <row r="207" spans="1:24" s="116" customFormat="1" ht="22.5" customHeight="1" x14ac:dyDescent="0.25">
      <c r="A207" s="7">
        <v>2</v>
      </c>
      <c r="B207" s="138" t="s">
        <v>31</v>
      </c>
      <c r="C207" s="31">
        <v>8049</v>
      </c>
      <c r="D207" s="31">
        <v>3896</v>
      </c>
      <c r="E207" s="32">
        <f t="shared" si="16"/>
        <v>0.48403528388619704</v>
      </c>
      <c r="F207" s="31">
        <v>19478</v>
      </c>
      <c r="G207" s="31">
        <v>705</v>
      </c>
      <c r="H207" s="32">
        <f>G207/F207</f>
        <v>3.6194681178765786E-2</v>
      </c>
      <c r="I207" s="31">
        <v>660</v>
      </c>
      <c r="J207" s="31">
        <v>56</v>
      </c>
      <c r="K207" s="33">
        <f>J207*1000/I207</f>
        <v>84.848484848484844</v>
      </c>
      <c r="L207" s="42"/>
      <c r="M207" s="42"/>
      <c r="N207" s="42"/>
      <c r="O207" s="51"/>
    </row>
    <row r="208" spans="1:24" s="118" customFormat="1" ht="24.75" customHeight="1" x14ac:dyDescent="0.2">
      <c r="A208" s="13">
        <v>16</v>
      </c>
      <c r="B208" s="56" t="s">
        <v>113</v>
      </c>
      <c r="C208" s="103">
        <f>SUM(C209:C212)</f>
        <v>66108</v>
      </c>
      <c r="D208" s="103">
        <f>SUM(D209:D212)</f>
        <v>18540</v>
      </c>
      <c r="E208" s="104"/>
      <c r="F208" s="103"/>
      <c r="G208" s="103"/>
      <c r="H208" s="104"/>
      <c r="I208" s="103"/>
      <c r="J208" s="103"/>
      <c r="K208" s="105"/>
      <c r="L208" s="18"/>
      <c r="M208" s="18"/>
      <c r="N208" s="18"/>
      <c r="O208" s="19"/>
    </row>
    <row r="209" spans="1:15" ht="21" customHeight="1" x14ac:dyDescent="0.2">
      <c r="A209" s="48">
        <v>1</v>
      </c>
      <c r="B209" s="34" t="s">
        <v>63</v>
      </c>
      <c r="C209" s="47">
        <v>37884</v>
      </c>
      <c r="D209" s="47">
        <v>8951</v>
      </c>
      <c r="E209" s="32">
        <f t="shared" si="16"/>
        <v>0.2362738887129131</v>
      </c>
      <c r="F209" s="47">
        <v>113501</v>
      </c>
      <c r="G209" s="47">
        <v>12408</v>
      </c>
      <c r="H209" s="32">
        <f>G209/F209</f>
        <v>0.10932062272579096</v>
      </c>
      <c r="I209" s="47">
        <v>3562</v>
      </c>
      <c r="J209" s="47">
        <v>126</v>
      </c>
      <c r="K209" s="33">
        <f>J209*1000/I209</f>
        <v>35.373385738349242</v>
      </c>
      <c r="L209" s="96"/>
      <c r="M209" s="96"/>
      <c r="N209" s="96"/>
      <c r="O209" s="11"/>
    </row>
    <row r="210" spans="1:15" ht="21" customHeight="1" x14ac:dyDescent="0.2">
      <c r="A210" s="48">
        <v>2</v>
      </c>
      <c r="B210" s="34" t="s">
        <v>114</v>
      </c>
      <c r="C210" s="47">
        <v>27379</v>
      </c>
      <c r="D210" s="47">
        <v>9452</v>
      </c>
      <c r="E210" s="32">
        <f t="shared" si="16"/>
        <v>0.34522809452500092</v>
      </c>
      <c r="F210" s="47">
        <v>86934</v>
      </c>
      <c r="G210" s="47">
        <v>11470.142857142857</v>
      </c>
      <c r="H210" s="32">
        <f>G210/F210</f>
        <v>0.1319408155283647</v>
      </c>
      <c r="I210" s="47">
        <v>2999</v>
      </c>
      <c r="J210" s="47">
        <v>68</v>
      </c>
      <c r="K210" s="33">
        <f>J210*1000/I210</f>
        <v>22.674224741580527</v>
      </c>
      <c r="L210" s="96"/>
      <c r="M210" s="96"/>
      <c r="N210" s="96"/>
      <c r="O210" s="11"/>
    </row>
    <row r="211" spans="1:15" ht="21" customHeight="1" x14ac:dyDescent="0.2">
      <c r="A211" s="48">
        <v>3</v>
      </c>
      <c r="B211" s="34" t="s">
        <v>69</v>
      </c>
      <c r="C211" s="47">
        <v>667</v>
      </c>
      <c r="D211" s="47">
        <v>62</v>
      </c>
      <c r="E211" s="32">
        <f t="shared" si="16"/>
        <v>9.2953523238380811E-2</v>
      </c>
      <c r="F211" s="47">
        <v>1528</v>
      </c>
      <c r="G211" s="47">
        <v>33.428571428571431</v>
      </c>
      <c r="H211" s="32">
        <f>G211/F211</f>
        <v>2.1877337322363501E-2</v>
      </c>
      <c r="I211" s="47">
        <v>21</v>
      </c>
      <c r="J211" s="47">
        <v>2</v>
      </c>
      <c r="K211" s="33">
        <f>J211*1000/I211</f>
        <v>95.238095238095241</v>
      </c>
      <c r="L211" s="96"/>
      <c r="M211" s="96"/>
      <c r="N211" s="96"/>
      <c r="O211" s="11"/>
    </row>
    <row r="212" spans="1:15" ht="21" customHeight="1" x14ac:dyDescent="0.2">
      <c r="A212" s="48">
        <v>4</v>
      </c>
      <c r="B212" s="34" t="s">
        <v>82</v>
      </c>
      <c r="C212" s="47">
        <v>178</v>
      </c>
      <c r="D212" s="47">
        <v>75</v>
      </c>
      <c r="E212" s="32">
        <f t="shared" si="16"/>
        <v>0.42134831460674155</v>
      </c>
      <c r="F212" s="47">
        <v>689</v>
      </c>
      <c r="G212" s="47">
        <v>45</v>
      </c>
      <c r="H212" s="32">
        <f>G212/F212</f>
        <v>6.5312046444121918E-2</v>
      </c>
      <c r="I212" s="47">
        <v>21</v>
      </c>
      <c r="J212" s="47">
        <v>0</v>
      </c>
      <c r="K212" s="33">
        <f>J212*1000/I212</f>
        <v>0</v>
      </c>
      <c r="L212" s="96"/>
      <c r="M212" s="96"/>
      <c r="N212" s="96"/>
      <c r="O212" s="11"/>
    </row>
    <row r="213" spans="1:15" s="118" customFormat="1" ht="21" customHeight="1" x14ac:dyDescent="0.2">
      <c r="A213" s="13">
        <v>17</v>
      </c>
      <c r="B213" s="73" t="s">
        <v>115</v>
      </c>
      <c r="C213" s="103">
        <v>184</v>
      </c>
      <c r="D213" s="103">
        <v>107</v>
      </c>
      <c r="E213" s="104"/>
      <c r="F213" s="103"/>
      <c r="G213" s="103"/>
      <c r="H213" s="104"/>
      <c r="I213" s="103"/>
      <c r="J213" s="103"/>
      <c r="K213" s="105"/>
      <c r="L213" s="18"/>
      <c r="M213" s="18"/>
      <c r="N213" s="18"/>
      <c r="O213" s="19"/>
    </row>
    <row r="214" spans="1:15" ht="21" customHeight="1" x14ac:dyDescent="0.2">
      <c r="A214" s="48">
        <v>1</v>
      </c>
      <c r="B214" s="34" t="s">
        <v>54</v>
      </c>
      <c r="C214" s="47">
        <v>184</v>
      </c>
      <c r="D214" s="47">
        <v>107</v>
      </c>
      <c r="E214" s="32">
        <f t="shared" ref="E214:E275" si="21">D214/C214</f>
        <v>0.58152173913043481</v>
      </c>
      <c r="F214" s="47">
        <v>672</v>
      </c>
      <c r="G214" s="47">
        <v>15</v>
      </c>
      <c r="H214" s="32">
        <f>G214/F214</f>
        <v>2.2321428571428572E-2</v>
      </c>
      <c r="I214" s="47">
        <v>9</v>
      </c>
      <c r="J214" s="47">
        <v>0</v>
      </c>
      <c r="K214" s="33">
        <f>J214*1000/I214</f>
        <v>0</v>
      </c>
      <c r="L214" s="96"/>
      <c r="M214" s="96"/>
      <c r="N214" s="96"/>
      <c r="O214" s="11"/>
    </row>
    <row r="215" spans="1:15" s="141" customFormat="1" ht="30" customHeight="1" x14ac:dyDescent="0.25">
      <c r="A215" s="9">
        <v>18</v>
      </c>
      <c r="B215" s="92" t="s">
        <v>116</v>
      </c>
      <c r="C215" s="139">
        <f>SUM(C216:C223)</f>
        <v>52217</v>
      </c>
      <c r="D215" s="139">
        <f>SUM(D216:D223)</f>
        <v>27847</v>
      </c>
      <c r="E215" s="139"/>
      <c r="F215" s="139"/>
      <c r="G215" s="140"/>
      <c r="H215" s="32"/>
      <c r="I215" s="139"/>
      <c r="J215" s="22"/>
      <c r="K215" s="82"/>
      <c r="L215" s="96"/>
      <c r="M215" s="96"/>
      <c r="N215" s="96"/>
      <c r="O215" s="11"/>
    </row>
    <row r="216" spans="1:15" s="141" customFormat="1" ht="30" customHeight="1" x14ac:dyDescent="0.25">
      <c r="A216" s="7">
        <v>1</v>
      </c>
      <c r="B216" s="34" t="s">
        <v>27</v>
      </c>
      <c r="C216" s="53">
        <v>1241</v>
      </c>
      <c r="D216" s="53">
        <v>630</v>
      </c>
      <c r="E216" s="32">
        <f>D216/C216</f>
        <v>0.50765511684125708</v>
      </c>
      <c r="F216" s="53">
        <v>3263</v>
      </c>
      <c r="G216" s="53">
        <v>235</v>
      </c>
      <c r="H216" s="32">
        <f t="shared" ref="H216:H223" si="22">G216/F216</f>
        <v>7.2019613852283171E-2</v>
      </c>
      <c r="I216" s="53">
        <v>139</v>
      </c>
      <c r="J216" s="31">
        <v>2</v>
      </c>
      <c r="K216" s="33">
        <f t="shared" ref="K216:K223" si="23">J216*1000/I216</f>
        <v>14.388489208633093</v>
      </c>
      <c r="L216" s="96"/>
      <c r="M216" s="96"/>
      <c r="N216" s="96"/>
      <c r="O216" s="11"/>
    </row>
    <row r="217" spans="1:15" s="141" customFormat="1" ht="30" customHeight="1" x14ac:dyDescent="0.25">
      <c r="A217" s="7">
        <v>2</v>
      </c>
      <c r="B217" s="34" t="s">
        <v>29</v>
      </c>
      <c r="C217" s="43">
        <v>869</v>
      </c>
      <c r="D217" s="43">
        <v>486</v>
      </c>
      <c r="E217" s="32">
        <f>D217/C217</f>
        <v>0.55926352128883772</v>
      </c>
      <c r="F217" s="43">
        <v>3167</v>
      </c>
      <c r="G217" s="43">
        <v>637</v>
      </c>
      <c r="H217" s="32">
        <f t="shared" si="22"/>
        <v>0.2011367224502684</v>
      </c>
      <c r="I217" s="43">
        <v>88</v>
      </c>
      <c r="J217" s="31">
        <v>10</v>
      </c>
      <c r="K217" s="33">
        <f t="shared" si="23"/>
        <v>113.63636363636364</v>
      </c>
      <c r="L217" s="96"/>
      <c r="M217" s="96"/>
      <c r="N217" s="96"/>
      <c r="O217" s="11"/>
    </row>
    <row r="218" spans="1:15" s="141" customFormat="1" ht="30" customHeight="1" x14ac:dyDescent="0.25">
      <c r="A218" s="7">
        <v>3</v>
      </c>
      <c r="B218" s="34" t="s">
        <v>117</v>
      </c>
      <c r="C218" s="53">
        <v>488</v>
      </c>
      <c r="D218" s="53">
        <v>367</v>
      </c>
      <c r="E218" s="32">
        <f>D218/C218</f>
        <v>0.75204918032786883</v>
      </c>
      <c r="F218" s="53">
        <v>952</v>
      </c>
      <c r="G218" s="53">
        <v>18</v>
      </c>
      <c r="H218" s="32">
        <f t="shared" si="22"/>
        <v>1.8907563025210083E-2</v>
      </c>
      <c r="I218" s="53">
        <v>63</v>
      </c>
      <c r="J218" s="31">
        <v>0</v>
      </c>
      <c r="K218" s="33">
        <f t="shared" si="23"/>
        <v>0</v>
      </c>
      <c r="L218" s="96"/>
      <c r="M218" s="96"/>
      <c r="N218" s="96"/>
      <c r="O218" s="11"/>
    </row>
    <row r="219" spans="1:15" s="141" customFormat="1" ht="30" customHeight="1" x14ac:dyDescent="0.25">
      <c r="A219" s="7">
        <v>4</v>
      </c>
      <c r="B219" s="34" t="s">
        <v>38</v>
      </c>
      <c r="C219" s="53">
        <v>3939</v>
      </c>
      <c r="D219" s="53">
        <v>1627</v>
      </c>
      <c r="E219" s="32">
        <f t="shared" si="21"/>
        <v>0.41304899720741306</v>
      </c>
      <c r="F219" s="53">
        <v>12760</v>
      </c>
      <c r="G219" s="53">
        <v>1004</v>
      </c>
      <c r="H219" s="32">
        <f t="shared" si="22"/>
        <v>7.8683385579937301E-2</v>
      </c>
      <c r="I219" s="53">
        <v>349</v>
      </c>
      <c r="J219" s="31">
        <v>4</v>
      </c>
      <c r="K219" s="33">
        <f t="shared" si="23"/>
        <v>11.461318051575931</v>
      </c>
      <c r="L219" s="96"/>
      <c r="M219" s="96"/>
      <c r="N219" s="96"/>
      <c r="O219" s="11"/>
    </row>
    <row r="220" spans="1:15" s="141" customFormat="1" ht="30" customHeight="1" x14ac:dyDescent="0.25">
      <c r="A220" s="7">
        <v>5</v>
      </c>
      <c r="B220" s="34" t="s">
        <v>54</v>
      </c>
      <c r="C220" s="53">
        <v>44199</v>
      </c>
      <c r="D220" s="53">
        <v>24084</v>
      </c>
      <c r="E220" s="32">
        <f t="shared" si="21"/>
        <v>0.54489920586438612</v>
      </c>
      <c r="F220" s="53">
        <v>143853.736</v>
      </c>
      <c r="G220" s="53">
        <v>18689</v>
      </c>
      <c r="H220" s="32">
        <f t="shared" si="22"/>
        <v>0.12991668148264152</v>
      </c>
      <c r="I220" s="53">
        <v>7147</v>
      </c>
      <c r="J220" s="31">
        <v>359</v>
      </c>
      <c r="K220" s="33">
        <f t="shared" si="23"/>
        <v>50.230866097663352</v>
      </c>
      <c r="L220" s="96"/>
      <c r="M220" s="96"/>
      <c r="N220" s="96"/>
      <c r="O220" s="11"/>
    </row>
    <row r="221" spans="1:15" s="141" customFormat="1" ht="30" customHeight="1" x14ac:dyDescent="0.25">
      <c r="A221" s="7">
        <v>6</v>
      </c>
      <c r="B221" s="34" t="s">
        <v>22</v>
      </c>
      <c r="C221" s="43">
        <v>48</v>
      </c>
      <c r="D221" s="43">
        <v>31</v>
      </c>
      <c r="E221" s="32">
        <f>D221/C221</f>
        <v>0.64583333333333337</v>
      </c>
      <c r="F221" s="43">
        <v>88</v>
      </c>
      <c r="G221" s="43">
        <v>24</v>
      </c>
      <c r="H221" s="32">
        <f t="shared" si="22"/>
        <v>0.27272727272727271</v>
      </c>
      <c r="I221" s="43">
        <v>4</v>
      </c>
      <c r="J221" s="31">
        <v>0</v>
      </c>
      <c r="K221" s="33">
        <f t="shared" si="23"/>
        <v>0</v>
      </c>
      <c r="L221" s="96"/>
      <c r="M221" s="96"/>
      <c r="N221" s="96"/>
      <c r="O221" s="11"/>
    </row>
    <row r="222" spans="1:15" s="141" customFormat="1" ht="66.75" customHeight="1" x14ac:dyDescent="0.25">
      <c r="A222" s="7"/>
      <c r="B222" s="89" t="s">
        <v>118</v>
      </c>
      <c r="C222" s="53">
        <v>1392</v>
      </c>
      <c r="D222" s="53">
        <v>606</v>
      </c>
      <c r="E222" s="32">
        <f t="shared" si="21"/>
        <v>0.43534482758620691</v>
      </c>
      <c r="F222" s="53">
        <v>3482</v>
      </c>
      <c r="G222" s="53">
        <v>733</v>
      </c>
      <c r="H222" s="32">
        <f t="shared" si="22"/>
        <v>0.21051120045950603</v>
      </c>
      <c r="I222" s="53">
        <v>84</v>
      </c>
      <c r="J222" s="31">
        <v>18</v>
      </c>
      <c r="K222" s="33">
        <f t="shared" si="23"/>
        <v>214.28571428571428</v>
      </c>
      <c r="L222" s="96"/>
      <c r="M222" s="96"/>
      <c r="N222" s="96"/>
      <c r="O222" s="11"/>
    </row>
    <row r="223" spans="1:15" s="141" customFormat="1" ht="66.75" customHeight="1" x14ac:dyDescent="0.25">
      <c r="A223" s="7"/>
      <c r="B223" s="89" t="s">
        <v>119</v>
      </c>
      <c r="C223" s="43">
        <v>41</v>
      </c>
      <c r="D223" s="43">
        <v>16</v>
      </c>
      <c r="E223" s="32">
        <f t="shared" si="21"/>
        <v>0.3902439024390244</v>
      </c>
      <c r="F223" s="43">
        <v>110</v>
      </c>
      <c r="G223" s="43">
        <v>42</v>
      </c>
      <c r="H223" s="32">
        <f t="shared" si="22"/>
        <v>0.38181818181818183</v>
      </c>
      <c r="I223" s="43">
        <v>4</v>
      </c>
      <c r="J223" s="31">
        <v>0</v>
      </c>
      <c r="K223" s="33">
        <f t="shared" si="23"/>
        <v>0</v>
      </c>
      <c r="L223" s="96"/>
      <c r="M223" s="96"/>
      <c r="N223" s="96"/>
      <c r="O223" s="11"/>
    </row>
    <row r="224" spans="1:15" s="142" customFormat="1" ht="23.25" customHeight="1" x14ac:dyDescent="0.25">
      <c r="A224" s="9">
        <v>19</v>
      </c>
      <c r="B224" s="73" t="s">
        <v>120</v>
      </c>
      <c r="C224" s="103">
        <f>SUM(C225:C228)</f>
        <v>31310</v>
      </c>
      <c r="D224" s="103">
        <f>SUM(D225:D228)</f>
        <v>13706</v>
      </c>
      <c r="E224" s="22"/>
      <c r="F224" s="103"/>
      <c r="G224" s="103"/>
      <c r="H224" s="23"/>
      <c r="I224" s="103"/>
      <c r="J224" s="103"/>
      <c r="K224" s="103"/>
      <c r="L224" s="18"/>
      <c r="M224" s="18"/>
      <c r="N224" s="18"/>
      <c r="O224" s="19"/>
    </row>
    <row r="225" spans="1:15" s="143" customFormat="1" ht="23.25" customHeight="1" x14ac:dyDescent="0.2">
      <c r="A225" s="48">
        <v>1</v>
      </c>
      <c r="B225" s="34" t="s">
        <v>54</v>
      </c>
      <c r="C225" s="46">
        <v>28861</v>
      </c>
      <c r="D225" s="46">
        <v>12782</v>
      </c>
      <c r="E225" s="32">
        <f t="shared" si="21"/>
        <v>0.44288139704098956</v>
      </c>
      <c r="F225" s="46">
        <v>105409</v>
      </c>
      <c r="G225" s="46">
        <v>19924</v>
      </c>
      <c r="H225" s="32">
        <f>G225/F225</f>
        <v>0.18901611816827785</v>
      </c>
      <c r="I225" s="46">
        <v>3301</v>
      </c>
      <c r="J225" s="47">
        <v>58</v>
      </c>
      <c r="K225" s="33">
        <f>J225*1000/I225</f>
        <v>17.570433202059981</v>
      </c>
      <c r="L225" s="96"/>
      <c r="M225" s="96"/>
      <c r="N225" s="96"/>
      <c r="O225" s="11"/>
    </row>
    <row r="226" spans="1:15" s="143" customFormat="1" ht="23.25" customHeight="1" x14ac:dyDescent="0.2">
      <c r="A226" s="48">
        <v>2</v>
      </c>
      <c r="B226" s="34" t="s">
        <v>29</v>
      </c>
      <c r="C226" s="46">
        <v>608</v>
      </c>
      <c r="D226" s="46">
        <v>279</v>
      </c>
      <c r="E226" s="32">
        <f>D226/C226</f>
        <v>0.45888157894736842</v>
      </c>
      <c r="F226" s="46">
        <v>2002</v>
      </c>
      <c r="G226" s="46">
        <v>101</v>
      </c>
      <c r="H226" s="32">
        <f>G226/F226</f>
        <v>5.0449550449550448E-2</v>
      </c>
      <c r="I226" s="46">
        <v>57</v>
      </c>
      <c r="J226" s="47">
        <v>0</v>
      </c>
      <c r="K226" s="33">
        <f>J226*1000/I226</f>
        <v>0</v>
      </c>
      <c r="L226" s="96"/>
      <c r="M226" s="96"/>
      <c r="N226" s="96"/>
      <c r="O226" s="11"/>
    </row>
    <row r="227" spans="1:15" s="143" customFormat="1" ht="23.25" customHeight="1" x14ac:dyDescent="0.2">
      <c r="A227" s="48">
        <v>3</v>
      </c>
      <c r="B227" s="34" t="s">
        <v>26</v>
      </c>
      <c r="C227" s="46">
        <v>80</v>
      </c>
      <c r="D227" s="46">
        <v>43</v>
      </c>
      <c r="E227" s="32">
        <f>D227/C227</f>
        <v>0.53749999999999998</v>
      </c>
      <c r="F227" s="46">
        <v>374</v>
      </c>
      <c r="G227" s="46">
        <v>43</v>
      </c>
      <c r="H227" s="32">
        <f>G227/F227</f>
        <v>0.11497326203208556</v>
      </c>
      <c r="I227" s="46">
        <v>11</v>
      </c>
      <c r="J227" s="47">
        <v>2</v>
      </c>
      <c r="K227" s="33">
        <f>J227*1000/I227</f>
        <v>181.81818181818181</v>
      </c>
      <c r="L227" s="96"/>
      <c r="M227" s="96"/>
      <c r="N227" s="96"/>
      <c r="O227" s="11"/>
    </row>
    <row r="228" spans="1:15" s="143" customFormat="1" ht="23.25" customHeight="1" x14ac:dyDescent="0.2">
      <c r="A228" s="48">
        <v>4</v>
      </c>
      <c r="B228" s="34" t="s">
        <v>22</v>
      </c>
      <c r="C228" s="46">
        <v>1761</v>
      </c>
      <c r="D228" s="46">
        <v>602</v>
      </c>
      <c r="E228" s="32">
        <f t="shared" si="21"/>
        <v>0.34185122089721748</v>
      </c>
      <c r="F228" s="46">
        <v>5480</v>
      </c>
      <c r="G228" s="46">
        <v>465</v>
      </c>
      <c r="H228" s="32">
        <f>G228/F228</f>
        <v>8.485401459854014E-2</v>
      </c>
      <c r="I228" s="46">
        <v>565</v>
      </c>
      <c r="J228" s="47">
        <v>6</v>
      </c>
      <c r="K228" s="33">
        <f>J228*1000/I228</f>
        <v>10.619469026548673</v>
      </c>
      <c r="L228" s="96"/>
      <c r="M228" s="96"/>
      <c r="N228" s="96"/>
      <c r="O228" s="11"/>
    </row>
    <row r="229" spans="1:15" s="145" customFormat="1" ht="23.25" customHeight="1" x14ac:dyDescent="0.2">
      <c r="A229" s="13">
        <v>20</v>
      </c>
      <c r="B229" s="73" t="s">
        <v>121</v>
      </c>
      <c r="C229" s="103">
        <f>SUM(C230:C233)</f>
        <v>50584</v>
      </c>
      <c r="D229" s="103">
        <f>SUM(D230:D233)</f>
        <v>23733</v>
      </c>
      <c r="E229" s="23"/>
      <c r="F229" s="144"/>
      <c r="G229" s="144"/>
      <c r="H229" s="23"/>
      <c r="I229" s="144"/>
      <c r="J229" s="103"/>
      <c r="K229" s="24"/>
      <c r="L229" s="18"/>
      <c r="M229" s="18"/>
      <c r="N229" s="18"/>
      <c r="O229" s="19"/>
    </row>
    <row r="230" spans="1:15" s="143" customFormat="1" ht="23.25" customHeight="1" x14ac:dyDescent="0.2">
      <c r="A230" s="48">
        <v>1</v>
      </c>
      <c r="B230" s="34" t="s">
        <v>68</v>
      </c>
      <c r="C230" s="46">
        <v>27111</v>
      </c>
      <c r="D230" s="46">
        <v>9113</v>
      </c>
      <c r="E230" s="32">
        <f t="shared" si="21"/>
        <v>0.33613662351075208</v>
      </c>
      <c r="F230" s="46">
        <v>85570</v>
      </c>
      <c r="G230" s="46">
        <v>6282</v>
      </c>
      <c r="H230" s="32">
        <f>G230/F230</f>
        <v>7.341357952553465E-2</v>
      </c>
      <c r="I230" s="46">
        <v>1302</v>
      </c>
      <c r="J230" s="47">
        <v>9</v>
      </c>
      <c r="K230" s="33">
        <f>J230*1000/I230</f>
        <v>6.9124423963133639</v>
      </c>
      <c r="L230" s="96"/>
      <c r="M230" s="96"/>
      <c r="N230" s="96"/>
      <c r="O230" s="11"/>
    </row>
    <row r="231" spans="1:15" s="143" customFormat="1" ht="23.25" customHeight="1" x14ac:dyDescent="0.2">
      <c r="A231" s="48">
        <v>2</v>
      </c>
      <c r="B231" s="34" t="s">
        <v>54</v>
      </c>
      <c r="C231" s="46">
        <v>11472</v>
      </c>
      <c r="D231" s="46">
        <v>7329</v>
      </c>
      <c r="E231" s="32">
        <f t="shared" si="21"/>
        <v>0.63885983263598323</v>
      </c>
      <c r="F231" s="46">
        <v>41713</v>
      </c>
      <c r="G231" s="46">
        <v>12923</v>
      </c>
      <c r="H231" s="32">
        <f>G231/F231</f>
        <v>0.30980749406659797</v>
      </c>
      <c r="I231" s="46">
        <v>1275</v>
      </c>
      <c r="J231" s="47">
        <v>35</v>
      </c>
      <c r="K231" s="33">
        <f>J231*1000/I231</f>
        <v>27.450980392156861</v>
      </c>
      <c r="L231" s="96"/>
      <c r="M231" s="96"/>
      <c r="N231" s="96"/>
      <c r="O231" s="11"/>
    </row>
    <row r="232" spans="1:15" s="143" customFormat="1" ht="23.25" customHeight="1" x14ac:dyDescent="0.2">
      <c r="A232" s="48">
        <v>3</v>
      </c>
      <c r="B232" s="34" t="s">
        <v>66</v>
      </c>
      <c r="C232" s="46">
        <v>10449</v>
      </c>
      <c r="D232" s="46">
        <v>6583</v>
      </c>
      <c r="E232" s="32">
        <f t="shared" si="21"/>
        <v>0.63001244138195045</v>
      </c>
      <c r="F232" s="46">
        <v>34857</v>
      </c>
      <c r="G232" s="46">
        <v>8728</v>
      </c>
      <c r="H232" s="32">
        <f>G232/F232</f>
        <v>0.25039446882979027</v>
      </c>
      <c r="I232" s="46">
        <v>663</v>
      </c>
      <c r="J232" s="47">
        <v>30</v>
      </c>
      <c r="K232" s="33">
        <f>J232*1000/I232</f>
        <v>45.248868778280546</v>
      </c>
      <c r="L232" s="96"/>
      <c r="M232" s="96"/>
      <c r="N232" s="96"/>
      <c r="O232" s="11"/>
    </row>
    <row r="233" spans="1:15" s="143" customFormat="1" ht="23.25" customHeight="1" x14ac:dyDescent="0.2">
      <c r="A233" s="48">
        <v>4</v>
      </c>
      <c r="B233" s="34" t="s">
        <v>71</v>
      </c>
      <c r="C233" s="46">
        <v>1552</v>
      </c>
      <c r="D233" s="46">
        <v>708</v>
      </c>
      <c r="E233" s="32">
        <f t="shared" si="21"/>
        <v>0.45618556701030927</v>
      </c>
      <c r="F233" s="46">
        <v>5462</v>
      </c>
      <c r="G233" s="46">
        <v>2113</v>
      </c>
      <c r="H233" s="32">
        <f>G233/F233</f>
        <v>0.38685463200292936</v>
      </c>
      <c r="I233" s="46">
        <v>102</v>
      </c>
      <c r="J233" s="47">
        <v>3</v>
      </c>
      <c r="K233" s="33">
        <f>J233*1000/I233</f>
        <v>29.411764705882351</v>
      </c>
      <c r="L233" s="96"/>
      <c r="M233" s="96"/>
      <c r="N233" s="96"/>
      <c r="O233" s="11"/>
    </row>
    <row r="234" spans="1:15" s="150" customFormat="1" ht="23.25" customHeight="1" x14ac:dyDescent="0.2">
      <c r="A234" s="146">
        <v>21</v>
      </c>
      <c r="B234" s="147" t="s">
        <v>122</v>
      </c>
      <c r="C234" s="103">
        <f>C235</f>
        <v>4884</v>
      </c>
      <c r="D234" s="103">
        <f>D235</f>
        <v>4128</v>
      </c>
      <c r="E234" s="22"/>
      <c r="F234" s="103"/>
      <c r="G234" s="103"/>
      <c r="H234" s="22"/>
      <c r="I234" s="103"/>
      <c r="J234" s="103"/>
      <c r="K234" s="22"/>
      <c r="L234" s="148"/>
      <c r="M234" s="148"/>
      <c r="N234" s="148"/>
      <c r="O234" s="149"/>
    </row>
    <row r="235" spans="1:15" s="143" customFormat="1" ht="23.25" customHeight="1" x14ac:dyDescent="0.2">
      <c r="A235" s="48">
        <v>1</v>
      </c>
      <c r="B235" s="34" t="s">
        <v>54</v>
      </c>
      <c r="C235" s="46">
        <v>4884</v>
      </c>
      <c r="D235" s="46">
        <v>4128</v>
      </c>
      <c r="E235" s="32">
        <f t="shared" si="21"/>
        <v>0.84520884520884521</v>
      </c>
      <c r="F235" s="46">
        <v>16421</v>
      </c>
      <c r="G235" s="46">
        <v>2978</v>
      </c>
      <c r="H235" s="32">
        <f>G235/F235</f>
        <v>0.18135314536264538</v>
      </c>
      <c r="I235" s="46">
        <v>542</v>
      </c>
      <c r="J235" s="47">
        <v>6</v>
      </c>
      <c r="K235" s="33">
        <f>J235*1000/I235</f>
        <v>11.07011070110701</v>
      </c>
      <c r="L235" s="96"/>
      <c r="M235" s="96"/>
      <c r="N235" s="96"/>
      <c r="O235" s="11"/>
    </row>
    <row r="236" spans="1:15" s="118" customFormat="1" ht="23.25" customHeight="1" x14ac:dyDescent="0.2">
      <c r="A236" s="13">
        <v>22</v>
      </c>
      <c r="B236" s="73" t="s">
        <v>123</v>
      </c>
      <c r="C236" s="103">
        <f>SUM(C237:C242)</f>
        <v>31428</v>
      </c>
      <c r="D236" s="103">
        <f>SUM(D237:D242)</f>
        <v>14998</v>
      </c>
      <c r="E236" s="23"/>
      <c r="F236" s="103"/>
      <c r="G236" s="103"/>
      <c r="H236" s="23"/>
      <c r="I236" s="144"/>
      <c r="J236" s="103"/>
      <c r="K236" s="110"/>
      <c r="L236" s="18"/>
      <c r="M236" s="18"/>
      <c r="N236" s="18"/>
      <c r="O236" s="19"/>
    </row>
    <row r="237" spans="1:15" ht="23.25" customHeight="1" x14ac:dyDescent="0.2">
      <c r="A237" s="48">
        <v>1</v>
      </c>
      <c r="B237" s="34" t="s">
        <v>112</v>
      </c>
      <c r="C237" s="46">
        <v>8654</v>
      </c>
      <c r="D237" s="46">
        <v>4470</v>
      </c>
      <c r="E237" s="32">
        <f t="shared" si="21"/>
        <v>0.5165241506817656</v>
      </c>
      <c r="F237" s="46">
        <v>24084</v>
      </c>
      <c r="G237" s="46">
        <v>2092</v>
      </c>
      <c r="H237" s="32">
        <f t="shared" ref="H237:H242" si="24">G237/F237</f>
        <v>8.6862647400763993E-2</v>
      </c>
      <c r="I237" s="46">
        <v>765</v>
      </c>
      <c r="J237" s="47">
        <v>25</v>
      </c>
      <c r="K237" s="33">
        <f t="shared" ref="K237:K242" si="25">J237*1000/I237</f>
        <v>32.679738562091501</v>
      </c>
      <c r="L237" s="96"/>
      <c r="M237" s="96"/>
      <c r="N237" s="96"/>
      <c r="O237" s="11"/>
    </row>
    <row r="238" spans="1:15" ht="23.25" customHeight="1" x14ac:dyDescent="0.2">
      <c r="A238" s="48">
        <v>2</v>
      </c>
      <c r="B238" s="34" t="s">
        <v>124</v>
      </c>
      <c r="C238" s="46">
        <v>6235</v>
      </c>
      <c r="D238" s="46">
        <v>2312</v>
      </c>
      <c r="E238" s="32">
        <f t="shared" si="21"/>
        <v>0.37080994386527666</v>
      </c>
      <c r="F238" s="46">
        <v>19476</v>
      </c>
      <c r="G238" s="46">
        <v>3172</v>
      </c>
      <c r="H238" s="32">
        <f t="shared" si="24"/>
        <v>0.16286711850482646</v>
      </c>
      <c r="I238" s="46">
        <v>516</v>
      </c>
      <c r="J238" s="47">
        <v>61</v>
      </c>
      <c r="K238" s="33">
        <f t="shared" si="25"/>
        <v>118.21705426356588</v>
      </c>
      <c r="L238" s="96"/>
      <c r="M238" s="96"/>
      <c r="N238" s="96"/>
      <c r="O238" s="11"/>
    </row>
    <row r="239" spans="1:15" ht="23.25" customHeight="1" x14ac:dyDescent="0.2">
      <c r="A239" s="48">
        <v>3</v>
      </c>
      <c r="B239" s="34" t="s">
        <v>31</v>
      </c>
      <c r="C239" s="46">
        <v>1276</v>
      </c>
      <c r="D239" s="46">
        <v>715</v>
      </c>
      <c r="E239" s="32">
        <f t="shared" si="21"/>
        <v>0.56034482758620685</v>
      </c>
      <c r="F239" s="46">
        <v>4660</v>
      </c>
      <c r="G239" s="46">
        <v>423</v>
      </c>
      <c r="H239" s="32">
        <f t="shared" si="24"/>
        <v>9.0772532188841196E-2</v>
      </c>
      <c r="I239" s="46">
        <v>104</v>
      </c>
      <c r="J239" s="47">
        <v>0</v>
      </c>
      <c r="K239" s="33">
        <f t="shared" si="25"/>
        <v>0</v>
      </c>
      <c r="L239" s="96"/>
      <c r="M239" s="96"/>
      <c r="N239" s="96"/>
      <c r="O239" s="11"/>
    </row>
    <row r="240" spans="1:15" ht="23.25" customHeight="1" x14ac:dyDescent="0.2">
      <c r="A240" s="48">
        <v>4</v>
      </c>
      <c r="B240" s="34" t="s">
        <v>36</v>
      </c>
      <c r="C240" s="46">
        <v>14486</v>
      </c>
      <c r="D240" s="46">
        <v>7299</v>
      </c>
      <c r="E240" s="32">
        <f t="shared" si="21"/>
        <v>0.50386580146348203</v>
      </c>
      <c r="F240" s="46">
        <v>40388</v>
      </c>
      <c r="G240" s="46">
        <v>3429</v>
      </c>
      <c r="H240" s="32">
        <f t="shared" si="24"/>
        <v>8.4901455877983562E-2</v>
      </c>
      <c r="I240" s="46">
        <v>1432</v>
      </c>
      <c r="J240" s="47">
        <v>22</v>
      </c>
      <c r="K240" s="33">
        <f t="shared" si="25"/>
        <v>15.363128491620111</v>
      </c>
      <c r="L240" s="96"/>
      <c r="M240" s="96"/>
      <c r="N240" s="96"/>
      <c r="O240" s="11"/>
    </row>
    <row r="241" spans="1:15" ht="23.25" customHeight="1" x14ac:dyDescent="0.2">
      <c r="A241" s="48">
        <v>5</v>
      </c>
      <c r="B241" s="34" t="s">
        <v>125</v>
      </c>
      <c r="C241" s="46">
        <v>647</v>
      </c>
      <c r="D241" s="46">
        <v>167</v>
      </c>
      <c r="E241" s="32">
        <f t="shared" si="21"/>
        <v>0.25811437403400311</v>
      </c>
      <c r="F241" s="46">
        <v>1404</v>
      </c>
      <c r="G241" s="46">
        <v>79</v>
      </c>
      <c r="H241" s="32">
        <f t="shared" si="24"/>
        <v>5.6267806267806267E-2</v>
      </c>
      <c r="I241" s="46">
        <v>77</v>
      </c>
      <c r="J241" s="47">
        <v>3</v>
      </c>
      <c r="K241" s="33">
        <f t="shared" si="25"/>
        <v>38.961038961038959</v>
      </c>
      <c r="L241" s="96"/>
      <c r="M241" s="96"/>
      <c r="N241" s="96"/>
      <c r="O241" s="11"/>
    </row>
    <row r="242" spans="1:15" ht="23.25" customHeight="1" x14ac:dyDescent="0.2">
      <c r="A242" s="48">
        <v>6</v>
      </c>
      <c r="B242" s="34" t="s">
        <v>77</v>
      </c>
      <c r="C242" s="46">
        <v>130</v>
      </c>
      <c r="D242" s="46">
        <v>35</v>
      </c>
      <c r="E242" s="32">
        <f t="shared" si="21"/>
        <v>0.26923076923076922</v>
      </c>
      <c r="F242" s="46">
        <v>369</v>
      </c>
      <c r="G242" s="46">
        <v>15</v>
      </c>
      <c r="H242" s="32">
        <f t="shared" si="24"/>
        <v>4.065040650406504E-2</v>
      </c>
      <c r="I242" s="46">
        <v>9</v>
      </c>
      <c r="J242" s="47">
        <v>0</v>
      </c>
      <c r="K242" s="33">
        <f t="shared" si="25"/>
        <v>0</v>
      </c>
      <c r="L242" s="96"/>
      <c r="M242" s="96"/>
      <c r="N242" s="96"/>
      <c r="O242" s="11"/>
    </row>
    <row r="243" spans="1:15" s="145" customFormat="1" ht="23.25" customHeight="1" x14ac:dyDescent="0.2">
      <c r="A243" s="13">
        <v>23</v>
      </c>
      <c r="B243" s="73" t="s">
        <v>126</v>
      </c>
      <c r="C243" s="103">
        <f>SUM(C244:C245)</f>
        <v>22650</v>
      </c>
      <c r="D243" s="103">
        <f>SUM(D244:D245)</f>
        <v>9013</v>
      </c>
      <c r="E243" s="32"/>
      <c r="F243" s="103"/>
      <c r="G243" s="103"/>
      <c r="H243" s="32"/>
      <c r="I243" s="144"/>
      <c r="J243" s="103"/>
      <c r="K243" s="33"/>
      <c r="L243" s="18"/>
      <c r="M243" s="18"/>
      <c r="N243" s="18"/>
      <c r="O243" s="19"/>
    </row>
    <row r="244" spans="1:15" s="143" customFormat="1" ht="23.25" customHeight="1" x14ac:dyDescent="0.2">
      <c r="A244" s="48">
        <v>1</v>
      </c>
      <c r="B244" s="34" t="s">
        <v>54</v>
      </c>
      <c r="C244" s="46">
        <v>5496</v>
      </c>
      <c r="D244" s="46">
        <v>3414</v>
      </c>
      <c r="E244" s="32">
        <f t="shared" si="21"/>
        <v>0.62117903930131002</v>
      </c>
      <c r="F244" s="31">
        <v>13346</v>
      </c>
      <c r="G244" s="46">
        <v>769</v>
      </c>
      <c r="H244" s="32">
        <f>G244/F244</f>
        <v>5.7620260752285331E-2</v>
      </c>
      <c r="I244" s="31">
        <v>550</v>
      </c>
      <c r="J244" s="47">
        <v>12</v>
      </c>
      <c r="K244" s="33">
        <f>J244*1000/I244</f>
        <v>21.818181818181817</v>
      </c>
      <c r="L244" s="96"/>
      <c r="M244" s="96"/>
      <c r="N244" s="96"/>
      <c r="O244" s="11"/>
    </row>
    <row r="245" spans="1:15" s="143" customFormat="1" ht="23.25" customHeight="1" x14ac:dyDescent="0.2">
      <c r="A245" s="48">
        <v>2</v>
      </c>
      <c r="B245" s="34" t="s">
        <v>66</v>
      </c>
      <c r="C245" s="46">
        <v>17154</v>
      </c>
      <c r="D245" s="46">
        <v>5599</v>
      </c>
      <c r="E245" s="32">
        <f t="shared" si="21"/>
        <v>0.32639617581905095</v>
      </c>
      <c r="F245" s="31">
        <v>57535</v>
      </c>
      <c r="G245" s="46">
        <v>674</v>
      </c>
      <c r="H245" s="32">
        <f>G245/F245</f>
        <v>1.1714608499174415E-2</v>
      </c>
      <c r="I245" s="31">
        <v>1248</v>
      </c>
      <c r="J245" s="47">
        <v>12</v>
      </c>
      <c r="K245" s="33">
        <f>J245*1000/I245</f>
        <v>9.615384615384615</v>
      </c>
      <c r="L245" s="96"/>
      <c r="M245" s="96"/>
      <c r="N245" s="96"/>
      <c r="O245" s="11"/>
    </row>
    <row r="246" spans="1:15" s="1" customFormat="1" ht="28.5" customHeight="1" x14ac:dyDescent="0.25">
      <c r="A246" s="9">
        <v>24</v>
      </c>
      <c r="B246" s="92" t="s">
        <v>127</v>
      </c>
      <c r="C246" s="139">
        <f>SUM(C247:C249)</f>
        <v>12987</v>
      </c>
      <c r="D246" s="139">
        <f>SUM(D247:D249)</f>
        <v>5002</v>
      </c>
      <c r="E246" s="151"/>
      <c r="F246" s="139"/>
      <c r="G246" s="139"/>
      <c r="H246" s="151"/>
      <c r="I246" s="139"/>
      <c r="J246" s="22"/>
      <c r="K246" s="151"/>
      <c r="L246" s="42"/>
      <c r="M246" s="42"/>
      <c r="N246" s="42"/>
      <c r="O246" s="51"/>
    </row>
    <row r="247" spans="1:15" s="1" customFormat="1" ht="28.5" customHeight="1" x14ac:dyDescent="0.25">
      <c r="A247" s="7">
        <v>1</v>
      </c>
      <c r="B247" s="107" t="s">
        <v>48</v>
      </c>
      <c r="C247" s="53">
        <v>10942</v>
      </c>
      <c r="D247" s="53">
        <v>4281</v>
      </c>
      <c r="E247" s="32">
        <f t="shared" si="21"/>
        <v>0.3912447450191921</v>
      </c>
      <c r="F247" s="53">
        <v>29405</v>
      </c>
      <c r="G247" s="53">
        <v>3153</v>
      </c>
      <c r="H247" s="32">
        <f>G247/F247</f>
        <v>0.10722666213229043</v>
      </c>
      <c r="I247" s="53">
        <v>1079</v>
      </c>
      <c r="J247" s="31">
        <v>8</v>
      </c>
      <c r="K247" s="33">
        <f>J247*1000/I247</f>
        <v>7.4142724745134387</v>
      </c>
      <c r="L247" s="42"/>
      <c r="M247" s="42"/>
      <c r="N247" s="42"/>
      <c r="O247" s="51"/>
    </row>
    <row r="248" spans="1:15" s="1" customFormat="1" ht="28.5" customHeight="1" x14ac:dyDescent="0.25">
      <c r="A248" s="7">
        <v>2</v>
      </c>
      <c r="B248" s="107" t="s">
        <v>84</v>
      </c>
      <c r="C248" s="53">
        <v>636</v>
      </c>
      <c r="D248" s="53">
        <v>165</v>
      </c>
      <c r="E248" s="32">
        <f t="shared" si="21"/>
        <v>0.25943396226415094</v>
      </c>
      <c r="F248" s="53">
        <v>1794</v>
      </c>
      <c r="G248" s="53">
        <v>112</v>
      </c>
      <c r="H248" s="32">
        <f>G248/F248</f>
        <v>6.243032329988852E-2</v>
      </c>
      <c r="I248" s="53">
        <v>52</v>
      </c>
      <c r="J248" s="31">
        <v>1</v>
      </c>
      <c r="K248" s="33">
        <f>J248*1000/I248</f>
        <v>19.23076923076923</v>
      </c>
      <c r="L248" s="42"/>
      <c r="M248" s="42"/>
      <c r="N248" s="42"/>
      <c r="O248" s="51"/>
    </row>
    <row r="249" spans="1:15" s="1" customFormat="1" ht="28.5" customHeight="1" x14ac:dyDescent="0.25">
      <c r="A249" s="48">
        <v>3</v>
      </c>
      <c r="B249" s="107" t="s">
        <v>128</v>
      </c>
      <c r="C249" s="91">
        <v>1409</v>
      </c>
      <c r="D249" s="91">
        <v>556</v>
      </c>
      <c r="E249" s="32">
        <f t="shared" si="21"/>
        <v>0.39460610361958837</v>
      </c>
      <c r="F249" s="91">
        <v>3495</v>
      </c>
      <c r="G249" s="91">
        <v>547</v>
      </c>
      <c r="H249" s="32">
        <f>G249/F249</f>
        <v>0.15650929899856938</v>
      </c>
      <c r="I249" s="91">
        <v>114</v>
      </c>
      <c r="J249" s="47">
        <v>3</v>
      </c>
      <c r="K249" s="33">
        <f>J249*1000/I249</f>
        <v>26.315789473684209</v>
      </c>
      <c r="L249" s="42"/>
      <c r="M249" s="42"/>
      <c r="N249" s="42"/>
      <c r="O249" s="51"/>
    </row>
    <row r="250" spans="1:15" s="145" customFormat="1" ht="23.25" customHeight="1" x14ac:dyDescent="0.2">
      <c r="A250" s="13">
        <v>25</v>
      </c>
      <c r="B250" s="73" t="s">
        <v>129</v>
      </c>
      <c r="C250" s="144">
        <f>C251</f>
        <v>150</v>
      </c>
      <c r="D250" s="144">
        <f>D251</f>
        <v>38</v>
      </c>
      <c r="E250" s="144"/>
      <c r="F250" s="144"/>
      <c r="G250" s="144"/>
      <c r="H250" s="144"/>
      <c r="I250" s="144"/>
      <c r="J250" s="103"/>
      <c r="K250" s="144"/>
      <c r="L250" s="18"/>
      <c r="M250" s="18"/>
      <c r="N250" s="18"/>
      <c r="O250" s="19"/>
    </row>
    <row r="251" spans="1:15" s="145" customFormat="1" ht="28.5" customHeight="1" x14ac:dyDescent="0.2">
      <c r="A251" s="13">
        <v>1</v>
      </c>
      <c r="B251" s="34" t="s">
        <v>54</v>
      </c>
      <c r="C251" s="46">
        <v>150</v>
      </c>
      <c r="D251" s="46">
        <v>38</v>
      </c>
      <c r="E251" s="32">
        <f t="shared" si="21"/>
        <v>0.25333333333333335</v>
      </c>
      <c r="F251" s="46">
        <v>276</v>
      </c>
      <c r="G251" s="46">
        <v>39</v>
      </c>
      <c r="H251" s="32">
        <f>G251/F251</f>
        <v>0.14130434782608695</v>
      </c>
      <c r="I251" s="46">
        <v>23</v>
      </c>
      <c r="J251" s="47">
        <v>0</v>
      </c>
      <c r="K251" s="33">
        <f>J251*1000/I251</f>
        <v>0</v>
      </c>
      <c r="L251" s="18"/>
      <c r="M251" s="18"/>
      <c r="N251" s="18"/>
      <c r="O251" s="19"/>
    </row>
    <row r="252" spans="1:15" s="152" customFormat="1" ht="28.5" customHeight="1" x14ac:dyDescent="0.25">
      <c r="A252" s="13">
        <v>26</v>
      </c>
      <c r="B252" s="73" t="s">
        <v>130</v>
      </c>
      <c r="C252" s="103">
        <f>SUM(C253:C255)</f>
        <v>11005</v>
      </c>
      <c r="D252" s="103">
        <f>SUM(D253:D255)</f>
        <v>4620</v>
      </c>
      <c r="E252" s="144"/>
      <c r="F252" s="144"/>
      <c r="G252" s="144"/>
      <c r="H252" s="144"/>
      <c r="I252" s="144"/>
      <c r="J252" s="103"/>
      <c r="K252" s="144"/>
      <c r="L252" s="77"/>
      <c r="M252" s="77"/>
      <c r="N252" s="77"/>
      <c r="O252" s="77"/>
    </row>
    <row r="253" spans="1:15" s="143" customFormat="1" ht="28.5" customHeight="1" x14ac:dyDescent="0.2">
      <c r="A253" s="48">
        <v>1</v>
      </c>
      <c r="B253" s="34" t="s">
        <v>131</v>
      </c>
      <c r="C253" s="46">
        <v>6175</v>
      </c>
      <c r="D253" s="46">
        <v>2423</v>
      </c>
      <c r="E253" s="32">
        <f t="shared" si="21"/>
        <v>0.39238866396761135</v>
      </c>
      <c r="F253" s="46">
        <v>8548</v>
      </c>
      <c r="G253" s="46">
        <v>658</v>
      </c>
      <c r="H253" s="32">
        <f>G253/F253</f>
        <v>7.6977070659803457E-2</v>
      </c>
      <c r="I253" s="46">
        <v>376</v>
      </c>
      <c r="J253" s="47">
        <v>2</v>
      </c>
      <c r="K253" s="33">
        <f>J253*1000/I253</f>
        <v>5.3191489361702127</v>
      </c>
      <c r="L253" s="96"/>
      <c r="M253" s="96"/>
      <c r="N253" s="96"/>
      <c r="O253" s="11"/>
    </row>
    <row r="254" spans="1:15" s="143" customFormat="1" ht="23.25" customHeight="1" x14ac:dyDescent="0.2">
      <c r="A254" s="48">
        <v>2</v>
      </c>
      <c r="B254" s="34" t="s">
        <v>132</v>
      </c>
      <c r="C254" s="46">
        <v>3086</v>
      </c>
      <c r="D254" s="46">
        <v>1419</v>
      </c>
      <c r="E254" s="32">
        <f>D254/C254</f>
        <v>0.45981853532080363</v>
      </c>
      <c r="F254" s="46">
        <v>6924</v>
      </c>
      <c r="G254" s="46">
        <v>890</v>
      </c>
      <c r="H254" s="32">
        <f>G254/F254</f>
        <v>0.12853841709994224</v>
      </c>
      <c r="I254" s="46">
        <v>143</v>
      </c>
      <c r="J254" s="47">
        <v>2</v>
      </c>
      <c r="K254" s="33">
        <f>J254*1000/I254</f>
        <v>13.986013986013987</v>
      </c>
      <c r="L254" s="96"/>
      <c r="M254" s="96"/>
      <c r="N254" s="96"/>
      <c r="O254" s="11"/>
    </row>
    <row r="255" spans="1:15" s="143" customFormat="1" ht="28.5" customHeight="1" x14ac:dyDescent="0.2">
      <c r="A255" s="48">
        <v>3</v>
      </c>
      <c r="B255" s="34" t="s">
        <v>82</v>
      </c>
      <c r="C255" s="46">
        <v>1744</v>
      </c>
      <c r="D255" s="46">
        <v>778</v>
      </c>
      <c r="E255" s="32">
        <f t="shared" si="21"/>
        <v>0.44610091743119268</v>
      </c>
      <c r="F255" s="46">
        <v>5068</v>
      </c>
      <c r="G255" s="46">
        <v>687</v>
      </c>
      <c r="H255" s="32">
        <f>G255/F255</f>
        <v>0.13555643251775848</v>
      </c>
      <c r="I255" s="46">
        <v>113</v>
      </c>
      <c r="J255" s="47">
        <v>0</v>
      </c>
      <c r="K255" s="33">
        <f>J255*1000/I255</f>
        <v>0</v>
      </c>
      <c r="L255" s="96"/>
      <c r="M255" s="96"/>
      <c r="N255" s="96"/>
      <c r="O255" s="11"/>
    </row>
    <row r="256" spans="1:15" s="145" customFormat="1" ht="28.5" customHeight="1" x14ac:dyDescent="0.2">
      <c r="A256" s="13">
        <v>27</v>
      </c>
      <c r="B256" s="73" t="s">
        <v>133</v>
      </c>
      <c r="C256" s="103">
        <f>SUM(C257:C258)</f>
        <v>5075</v>
      </c>
      <c r="D256" s="103">
        <f>SUM(D257:D258)</f>
        <v>365</v>
      </c>
      <c r="E256" s="144"/>
      <c r="F256" s="144"/>
      <c r="G256" s="144"/>
      <c r="H256" s="144"/>
      <c r="I256" s="144"/>
      <c r="J256" s="103"/>
      <c r="K256" s="144"/>
      <c r="L256" s="18"/>
      <c r="M256" s="18"/>
      <c r="N256" s="18"/>
      <c r="O256" s="19"/>
    </row>
    <row r="257" spans="1:16" s="143" customFormat="1" ht="28.5" customHeight="1" x14ac:dyDescent="0.2">
      <c r="A257" s="48">
        <v>1</v>
      </c>
      <c r="B257" s="34" t="s">
        <v>62</v>
      </c>
      <c r="C257" s="46">
        <v>4329</v>
      </c>
      <c r="D257" s="46">
        <v>258</v>
      </c>
      <c r="E257" s="32">
        <f t="shared" si="21"/>
        <v>5.9598059598059597E-2</v>
      </c>
      <c r="F257" s="46">
        <v>13199</v>
      </c>
      <c r="G257" s="46">
        <v>2063</v>
      </c>
      <c r="H257" s="32">
        <f>G257/F257</f>
        <v>0.156299719675733</v>
      </c>
      <c r="I257" s="46">
        <v>440</v>
      </c>
      <c r="J257" s="47">
        <v>1</v>
      </c>
      <c r="K257" s="33">
        <f>J257*1000/I257</f>
        <v>2.2727272727272729</v>
      </c>
      <c r="L257" s="96"/>
      <c r="M257" s="96"/>
      <c r="N257" s="96"/>
      <c r="O257" s="11"/>
    </row>
    <row r="258" spans="1:16" s="143" customFormat="1" ht="28.5" customHeight="1" x14ac:dyDescent="0.2">
      <c r="A258" s="48">
        <v>2</v>
      </c>
      <c r="B258" s="34" t="s">
        <v>44</v>
      </c>
      <c r="C258" s="46">
        <v>746</v>
      </c>
      <c r="D258" s="46">
        <v>107</v>
      </c>
      <c r="E258" s="32">
        <f t="shared" si="21"/>
        <v>0.14343163538873996</v>
      </c>
      <c r="F258" s="46">
        <v>3803</v>
      </c>
      <c r="G258" s="46">
        <v>378</v>
      </c>
      <c r="H258" s="32">
        <f>G258/F258</f>
        <v>9.9395214304496451E-2</v>
      </c>
      <c r="I258" s="46">
        <v>21</v>
      </c>
      <c r="J258" s="47">
        <v>0</v>
      </c>
      <c r="K258" s="33">
        <f>J258*1000/I258</f>
        <v>0</v>
      </c>
      <c r="L258" s="96"/>
      <c r="M258" s="96"/>
      <c r="N258" s="96"/>
      <c r="O258" s="11"/>
    </row>
    <row r="259" spans="1:16" s="145" customFormat="1" ht="28.5" customHeight="1" x14ac:dyDescent="0.2">
      <c r="A259" s="13">
        <v>28</v>
      </c>
      <c r="B259" s="73" t="s">
        <v>134</v>
      </c>
      <c r="C259" s="153">
        <f>SUM(C260:C266)</f>
        <v>33403</v>
      </c>
      <c r="D259" s="153">
        <f>SUM(D260:D266)</f>
        <v>6736</v>
      </c>
      <c r="E259" s="144"/>
      <c r="F259" s="144"/>
      <c r="G259" s="144"/>
      <c r="H259" s="144"/>
      <c r="I259" s="144"/>
      <c r="J259" s="103"/>
      <c r="K259" s="144"/>
      <c r="L259" s="18"/>
      <c r="M259" s="18"/>
      <c r="N259" s="18"/>
      <c r="O259" s="19"/>
    </row>
    <row r="260" spans="1:16" s="154" customFormat="1" ht="28.5" customHeight="1" x14ac:dyDescent="0.2">
      <c r="A260" s="7">
        <v>1</v>
      </c>
      <c r="B260" s="34" t="s">
        <v>69</v>
      </c>
      <c r="C260" s="76">
        <v>198</v>
      </c>
      <c r="D260" s="76">
        <v>23</v>
      </c>
      <c r="E260" s="32">
        <f t="shared" si="21"/>
        <v>0.11616161616161616</v>
      </c>
      <c r="F260" s="76">
        <v>440</v>
      </c>
      <c r="G260" s="76">
        <v>10</v>
      </c>
      <c r="H260" s="32">
        <f t="shared" ref="H260:H266" si="26">G260/F260</f>
        <v>2.2727272727272728E-2</v>
      </c>
      <c r="I260" s="76">
        <v>8</v>
      </c>
      <c r="J260" s="31">
        <v>0</v>
      </c>
      <c r="K260" s="33">
        <f t="shared" ref="K260:K266" si="27">J260*1000/I260</f>
        <v>0</v>
      </c>
      <c r="L260" s="18"/>
      <c r="M260" s="18"/>
      <c r="N260" s="18"/>
      <c r="O260" s="19"/>
    </row>
    <row r="261" spans="1:16" s="154" customFormat="1" ht="28.5" customHeight="1" x14ac:dyDescent="0.2">
      <c r="A261" s="7">
        <v>2</v>
      </c>
      <c r="B261" s="34" t="s">
        <v>77</v>
      </c>
      <c r="C261" s="76">
        <v>301</v>
      </c>
      <c r="D261" s="76">
        <v>13</v>
      </c>
      <c r="E261" s="32">
        <f>D261/C261</f>
        <v>4.3189368770764118E-2</v>
      </c>
      <c r="F261" s="76">
        <v>699</v>
      </c>
      <c r="G261" s="76">
        <v>7</v>
      </c>
      <c r="H261" s="32">
        <f t="shared" si="26"/>
        <v>1.0014306151645207E-2</v>
      </c>
      <c r="I261" s="76">
        <v>13</v>
      </c>
      <c r="J261" s="31">
        <v>0</v>
      </c>
      <c r="K261" s="33">
        <f t="shared" si="27"/>
        <v>0</v>
      </c>
      <c r="L261" s="18"/>
      <c r="M261" s="18"/>
      <c r="N261" s="18"/>
      <c r="O261" s="19"/>
    </row>
    <row r="262" spans="1:16" s="154" customFormat="1" ht="28.5" customHeight="1" x14ac:dyDescent="0.2">
      <c r="A262" s="7">
        <v>3</v>
      </c>
      <c r="B262" s="34" t="s">
        <v>68</v>
      </c>
      <c r="C262" s="76">
        <v>103</v>
      </c>
      <c r="D262" s="76">
        <v>1</v>
      </c>
      <c r="E262" s="32">
        <f t="shared" si="21"/>
        <v>9.7087378640776691E-3</v>
      </c>
      <c r="F262" s="76">
        <v>255</v>
      </c>
      <c r="G262" s="76">
        <v>0</v>
      </c>
      <c r="H262" s="32">
        <f t="shared" si="26"/>
        <v>0</v>
      </c>
      <c r="I262" s="76">
        <v>14</v>
      </c>
      <c r="J262" s="31">
        <v>0</v>
      </c>
      <c r="K262" s="33">
        <f t="shared" si="27"/>
        <v>0</v>
      </c>
      <c r="L262" s="18"/>
      <c r="M262" s="18"/>
      <c r="N262" s="18"/>
      <c r="O262" s="19"/>
    </row>
    <row r="263" spans="1:16" s="154" customFormat="1" ht="28.5" customHeight="1" x14ac:dyDescent="0.2">
      <c r="A263" s="7">
        <v>4</v>
      </c>
      <c r="B263" s="34" t="s">
        <v>66</v>
      </c>
      <c r="C263" s="76">
        <v>182</v>
      </c>
      <c r="D263" s="76">
        <v>18</v>
      </c>
      <c r="E263" s="32">
        <f>D263/C263</f>
        <v>9.8901098901098897E-2</v>
      </c>
      <c r="F263" s="76">
        <v>390</v>
      </c>
      <c r="G263" s="76">
        <v>8</v>
      </c>
      <c r="H263" s="32">
        <f t="shared" si="26"/>
        <v>2.0512820512820513E-2</v>
      </c>
      <c r="I263" s="76">
        <v>7</v>
      </c>
      <c r="J263" s="31">
        <v>0</v>
      </c>
      <c r="K263" s="33">
        <f t="shared" si="27"/>
        <v>0</v>
      </c>
      <c r="L263" s="18"/>
      <c r="M263" s="18"/>
      <c r="N263" s="18"/>
      <c r="O263" s="19"/>
    </row>
    <row r="264" spans="1:16" s="154" customFormat="1" ht="28.5" customHeight="1" x14ac:dyDescent="0.2">
      <c r="A264" s="7">
        <v>5</v>
      </c>
      <c r="B264" s="34" t="s">
        <v>63</v>
      </c>
      <c r="C264" s="76">
        <v>4355</v>
      </c>
      <c r="D264" s="76">
        <v>662</v>
      </c>
      <c r="E264" s="32">
        <f>D264/C264</f>
        <v>0.15200918484500575</v>
      </c>
      <c r="F264" s="76">
        <v>10973</v>
      </c>
      <c r="G264" s="76">
        <v>349</v>
      </c>
      <c r="H264" s="32">
        <f t="shared" si="26"/>
        <v>3.1805340380935021E-2</v>
      </c>
      <c r="I264" s="76">
        <v>353</v>
      </c>
      <c r="J264" s="31">
        <v>25</v>
      </c>
      <c r="K264" s="33">
        <f t="shared" si="27"/>
        <v>70.821529745042497</v>
      </c>
      <c r="L264" s="18"/>
      <c r="M264" s="18"/>
      <c r="N264" s="18"/>
      <c r="O264" s="19"/>
    </row>
    <row r="265" spans="1:16" s="154" customFormat="1" ht="28.5" customHeight="1" x14ac:dyDescent="0.2">
      <c r="A265" s="7">
        <v>6</v>
      </c>
      <c r="B265" s="34" t="s">
        <v>78</v>
      </c>
      <c r="C265" s="76">
        <v>5648</v>
      </c>
      <c r="D265" s="76">
        <v>537</v>
      </c>
      <c r="E265" s="32">
        <f>D265/C265</f>
        <v>9.5077903682719553E-2</v>
      </c>
      <c r="F265" s="76">
        <v>11969</v>
      </c>
      <c r="G265" s="76">
        <v>464</v>
      </c>
      <c r="H265" s="32">
        <f t="shared" si="26"/>
        <v>3.8766814270198013E-2</v>
      </c>
      <c r="I265" s="76">
        <v>688</v>
      </c>
      <c r="J265" s="31">
        <v>0</v>
      </c>
      <c r="K265" s="33">
        <f t="shared" si="27"/>
        <v>0</v>
      </c>
      <c r="L265" s="18"/>
      <c r="M265" s="18"/>
      <c r="N265" s="18"/>
      <c r="O265" s="19"/>
    </row>
    <row r="266" spans="1:16" s="154" customFormat="1" ht="28.5" customHeight="1" x14ac:dyDescent="0.2">
      <c r="A266" s="7">
        <v>7</v>
      </c>
      <c r="B266" s="34" t="s">
        <v>112</v>
      </c>
      <c r="C266" s="76">
        <v>22616</v>
      </c>
      <c r="D266" s="76">
        <v>5482</v>
      </c>
      <c r="E266" s="32">
        <f t="shared" si="21"/>
        <v>0.24239476476830563</v>
      </c>
      <c r="F266" s="76">
        <v>54794</v>
      </c>
      <c r="G266" s="76">
        <v>5896</v>
      </c>
      <c r="H266" s="32">
        <f t="shared" si="26"/>
        <v>0.10760302222871117</v>
      </c>
      <c r="I266" s="76">
        <v>2347</v>
      </c>
      <c r="J266" s="31">
        <v>47</v>
      </c>
      <c r="K266" s="33">
        <f t="shared" si="27"/>
        <v>20.025564550489989</v>
      </c>
      <c r="L266" s="18"/>
      <c r="M266" s="18"/>
      <c r="N266" s="18"/>
      <c r="O266" s="19"/>
    </row>
    <row r="267" spans="1:16" s="145" customFormat="1" ht="22.5" customHeight="1" x14ac:dyDescent="0.2">
      <c r="A267" s="13">
        <v>29</v>
      </c>
      <c r="B267" s="73" t="s">
        <v>135</v>
      </c>
      <c r="C267" s="103">
        <f>SUM(C268:C275)</f>
        <v>51629.925000000003</v>
      </c>
      <c r="D267" s="103">
        <f>SUM(D268:D275)</f>
        <v>19005</v>
      </c>
      <c r="E267" s="144"/>
      <c r="F267" s="144"/>
      <c r="G267" s="144"/>
      <c r="H267" s="144"/>
      <c r="I267" s="144"/>
      <c r="J267" s="103"/>
      <c r="K267" s="144"/>
      <c r="L267" s="18"/>
      <c r="M267" s="18"/>
      <c r="N267" s="18"/>
      <c r="O267" s="19"/>
    </row>
    <row r="268" spans="1:16" s="145" customFormat="1" ht="28.5" customHeight="1" x14ac:dyDescent="0.2">
      <c r="A268" s="48">
        <v>1</v>
      </c>
      <c r="B268" s="34" t="s">
        <v>54</v>
      </c>
      <c r="C268" s="79">
        <v>7214.2950000000001</v>
      </c>
      <c r="D268" s="46">
        <v>3225</v>
      </c>
      <c r="E268" s="32">
        <f t="shared" si="21"/>
        <v>0.44702912758627145</v>
      </c>
      <c r="F268" s="79">
        <v>20581.797330000001</v>
      </c>
      <c r="G268" s="79">
        <v>3331.106402548</v>
      </c>
      <c r="H268" s="32">
        <f t="shared" ref="H268:H275" si="28">G268/F268</f>
        <v>0.16184720649700421</v>
      </c>
      <c r="I268" s="79">
        <v>564.15523499999995</v>
      </c>
      <c r="J268" s="47">
        <v>8</v>
      </c>
      <c r="K268" s="33">
        <f t="shared" ref="K268:K275" si="29">J268*1000/I268</f>
        <v>14.180494132966791</v>
      </c>
      <c r="L268" s="18"/>
      <c r="M268" s="18"/>
      <c r="N268" s="18"/>
      <c r="O268" s="155"/>
      <c r="P268" s="156"/>
    </row>
    <row r="269" spans="1:16" s="145" customFormat="1" ht="28.5" customHeight="1" x14ac:dyDescent="0.2">
      <c r="A269" s="48">
        <v>2</v>
      </c>
      <c r="B269" s="34" t="s">
        <v>66</v>
      </c>
      <c r="C269" s="79">
        <v>2011.35</v>
      </c>
      <c r="D269" s="46">
        <v>845</v>
      </c>
      <c r="E269" s="32">
        <f t="shared" si="21"/>
        <v>0.42011584259328316</v>
      </c>
      <c r="F269" s="79">
        <v>4771.3409000000001</v>
      </c>
      <c r="G269" s="79">
        <v>219.48298403999999</v>
      </c>
      <c r="H269" s="32">
        <f t="shared" si="28"/>
        <v>4.6000273013399644E-2</v>
      </c>
      <c r="I269" s="79">
        <v>60.376550000000002</v>
      </c>
      <c r="J269" s="47">
        <v>0</v>
      </c>
      <c r="K269" s="33">
        <f t="shared" si="29"/>
        <v>0</v>
      </c>
      <c r="L269" s="18"/>
      <c r="M269" s="18"/>
      <c r="N269" s="18"/>
      <c r="O269" s="155"/>
      <c r="P269" s="156"/>
    </row>
    <row r="270" spans="1:16" s="145" customFormat="1" ht="28.5" customHeight="1" x14ac:dyDescent="0.2">
      <c r="A270" s="48">
        <v>3</v>
      </c>
      <c r="B270" s="34" t="s">
        <v>136</v>
      </c>
      <c r="C270" s="79">
        <v>2073.105</v>
      </c>
      <c r="D270" s="46">
        <v>745</v>
      </c>
      <c r="E270" s="32">
        <f t="shared" si="21"/>
        <v>0.35936433513980237</v>
      </c>
      <c r="F270" s="79">
        <v>3807.2022699999998</v>
      </c>
      <c r="G270" s="79">
        <v>384.14489521199999</v>
      </c>
      <c r="H270" s="32">
        <f t="shared" si="28"/>
        <v>0.10089952357902961</v>
      </c>
      <c r="I270" s="79">
        <v>107.412965</v>
      </c>
      <c r="J270" s="47">
        <v>1</v>
      </c>
      <c r="K270" s="33">
        <f t="shared" si="29"/>
        <v>9.3098631063764046</v>
      </c>
      <c r="L270" s="18"/>
      <c r="M270" s="18"/>
      <c r="N270" s="18"/>
      <c r="O270" s="155"/>
      <c r="P270" s="156"/>
    </row>
    <row r="271" spans="1:16" s="145" customFormat="1" ht="28.5" customHeight="1" x14ac:dyDescent="0.2">
      <c r="A271" s="48">
        <v>4</v>
      </c>
      <c r="B271" s="34" t="s">
        <v>84</v>
      </c>
      <c r="C271" s="79">
        <v>25768</v>
      </c>
      <c r="D271" s="46">
        <v>9179</v>
      </c>
      <c r="E271" s="32">
        <f t="shared" si="21"/>
        <v>0.35621701334989136</v>
      </c>
      <c r="F271" s="79">
        <v>73441.949739999996</v>
      </c>
      <c r="G271" s="79">
        <v>10195.813343544</v>
      </c>
      <c r="H271" s="32">
        <f t="shared" si="28"/>
        <v>0.13882819532486992</v>
      </c>
      <c r="I271" s="79">
        <v>2153.1710000000003</v>
      </c>
      <c r="J271" s="47">
        <v>22</v>
      </c>
      <c r="K271" s="33">
        <f t="shared" si="29"/>
        <v>10.217488532030199</v>
      </c>
      <c r="L271" s="18"/>
      <c r="M271" s="18"/>
      <c r="N271" s="18"/>
      <c r="O271" s="155"/>
      <c r="P271" s="156"/>
    </row>
    <row r="272" spans="1:16" s="145" customFormat="1" ht="28.5" customHeight="1" x14ac:dyDescent="0.2">
      <c r="A272" s="48">
        <v>5</v>
      </c>
      <c r="B272" s="34" t="s">
        <v>78</v>
      </c>
      <c r="C272" s="79">
        <v>54</v>
      </c>
      <c r="D272" s="46">
        <v>7</v>
      </c>
      <c r="E272" s="32">
        <f t="shared" si="21"/>
        <v>0.12962962962962962</v>
      </c>
      <c r="F272" s="79">
        <v>183</v>
      </c>
      <c r="G272" s="79">
        <v>34</v>
      </c>
      <c r="H272" s="32">
        <f t="shared" si="28"/>
        <v>0.18579234972677597</v>
      </c>
      <c r="I272" s="79">
        <v>3</v>
      </c>
      <c r="J272" s="47">
        <v>0</v>
      </c>
      <c r="K272" s="33">
        <f t="shared" si="29"/>
        <v>0</v>
      </c>
      <c r="L272" s="18"/>
      <c r="M272" s="18"/>
      <c r="N272" s="18"/>
      <c r="O272" s="155"/>
      <c r="P272" s="156"/>
    </row>
    <row r="273" spans="1:16" s="145" customFormat="1" ht="28.5" customHeight="1" x14ac:dyDescent="0.2">
      <c r="A273" s="48">
        <v>6</v>
      </c>
      <c r="B273" s="34" t="s">
        <v>112</v>
      </c>
      <c r="C273" s="79">
        <v>1644.175</v>
      </c>
      <c r="D273" s="46">
        <v>542</v>
      </c>
      <c r="E273" s="32">
        <f t="shared" si="21"/>
        <v>0.3296486079644807</v>
      </c>
      <c r="F273" s="79">
        <v>5663.6704499999996</v>
      </c>
      <c r="G273" s="79">
        <v>310.24149202000001</v>
      </c>
      <c r="H273" s="32">
        <f t="shared" si="28"/>
        <v>5.4777461852498856E-2</v>
      </c>
      <c r="I273" s="79">
        <v>127.688275</v>
      </c>
      <c r="J273" s="47">
        <v>28</v>
      </c>
      <c r="K273" s="33">
        <f t="shared" si="29"/>
        <v>219.28403371413702</v>
      </c>
      <c r="L273" s="18"/>
      <c r="M273" s="18"/>
      <c r="N273" s="18"/>
      <c r="O273" s="155"/>
      <c r="P273" s="156"/>
    </row>
    <row r="274" spans="1:16" s="158" customFormat="1" ht="28.5" customHeight="1" x14ac:dyDescent="0.2">
      <c r="A274" s="48">
        <v>7</v>
      </c>
      <c r="B274" s="34" t="s">
        <v>44</v>
      </c>
      <c r="C274" s="46">
        <v>12783</v>
      </c>
      <c r="D274" s="70">
        <v>4434</v>
      </c>
      <c r="E274" s="32">
        <f t="shared" si="21"/>
        <v>0.34686693264491902</v>
      </c>
      <c r="F274" s="79">
        <v>40573</v>
      </c>
      <c r="G274" s="79">
        <v>1192</v>
      </c>
      <c r="H274" s="32">
        <f t="shared" si="28"/>
        <v>2.9379143765558377E-2</v>
      </c>
      <c r="I274" s="79">
        <v>1173</v>
      </c>
      <c r="J274" s="47">
        <v>7</v>
      </c>
      <c r="K274" s="33">
        <f t="shared" si="29"/>
        <v>5.9676044330775788</v>
      </c>
      <c r="L274" s="18"/>
      <c r="M274" s="18"/>
      <c r="N274" s="18"/>
      <c r="O274" s="155"/>
      <c r="P274" s="157"/>
    </row>
    <row r="275" spans="1:16" s="145" customFormat="1" ht="28.5" customHeight="1" x14ac:dyDescent="0.2">
      <c r="A275" s="48">
        <v>8</v>
      </c>
      <c r="B275" s="34" t="s">
        <v>73</v>
      </c>
      <c r="C275" s="46">
        <v>82</v>
      </c>
      <c r="D275" s="46">
        <v>28</v>
      </c>
      <c r="E275" s="32">
        <f t="shared" si="21"/>
        <v>0.34146341463414637</v>
      </c>
      <c r="F275" s="79">
        <v>49</v>
      </c>
      <c r="G275" s="79">
        <v>0</v>
      </c>
      <c r="H275" s="32">
        <f t="shared" si="28"/>
        <v>0</v>
      </c>
      <c r="I275" s="79">
        <v>4</v>
      </c>
      <c r="J275" s="47">
        <v>0</v>
      </c>
      <c r="K275" s="33">
        <f t="shared" si="29"/>
        <v>0</v>
      </c>
      <c r="L275" s="18"/>
      <c r="M275" s="18"/>
      <c r="N275" s="18"/>
      <c r="O275" s="155"/>
      <c r="P275" s="156"/>
    </row>
    <row r="276" spans="1:16" s="145" customFormat="1" ht="25.5" customHeight="1" x14ac:dyDescent="0.2">
      <c r="A276" s="13">
        <v>30</v>
      </c>
      <c r="B276" s="73" t="s">
        <v>137</v>
      </c>
      <c r="C276" s="103">
        <f>SUM(C277:C278)</f>
        <v>7730</v>
      </c>
      <c r="D276" s="103">
        <f>SUM(D277:D278)</f>
        <v>2039</v>
      </c>
      <c r="E276" s="144"/>
      <c r="F276" s="144"/>
      <c r="G276" s="144"/>
      <c r="H276" s="144"/>
      <c r="I276" s="144"/>
      <c r="J276" s="103"/>
      <c r="K276" s="144"/>
      <c r="L276" s="18"/>
      <c r="M276" s="18"/>
      <c r="N276" s="18"/>
      <c r="O276" s="19"/>
      <c r="P276" s="156"/>
    </row>
    <row r="277" spans="1:16" s="143" customFormat="1" ht="28.5" customHeight="1" x14ac:dyDescent="0.2">
      <c r="A277" s="48">
        <v>1</v>
      </c>
      <c r="B277" s="34" t="s">
        <v>138</v>
      </c>
      <c r="C277" s="46">
        <v>6265</v>
      </c>
      <c r="D277" s="46">
        <v>1987</v>
      </c>
      <c r="E277" s="32">
        <f>D277/C277</f>
        <v>0.31715881883479646</v>
      </c>
      <c r="F277" s="46">
        <v>36289</v>
      </c>
      <c r="G277" s="46">
        <v>10707</v>
      </c>
      <c r="H277" s="32">
        <f>G277/F277</f>
        <v>0.29504808619691919</v>
      </c>
      <c r="I277" s="46">
        <v>980</v>
      </c>
      <c r="J277" s="47">
        <v>3</v>
      </c>
      <c r="K277" s="33">
        <f>J277*1000/I277</f>
        <v>3.0612244897959182</v>
      </c>
      <c r="L277" s="96"/>
      <c r="M277" s="96"/>
      <c r="N277" s="96"/>
      <c r="O277" s="11"/>
    </row>
    <row r="278" spans="1:16" s="143" customFormat="1" ht="28.5" customHeight="1" x14ac:dyDescent="0.2">
      <c r="A278" s="48">
        <v>2</v>
      </c>
      <c r="B278" s="34" t="s">
        <v>82</v>
      </c>
      <c r="C278" s="46">
        <v>1465</v>
      </c>
      <c r="D278" s="46">
        <v>52</v>
      </c>
      <c r="E278" s="32">
        <f>D278/C278</f>
        <v>3.5494880546075087E-2</v>
      </c>
      <c r="F278" s="46">
        <v>4540</v>
      </c>
      <c r="G278" s="46">
        <v>442</v>
      </c>
      <c r="H278" s="32">
        <f>G278/F278</f>
        <v>9.7356828193832595E-2</v>
      </c>
      <c r="I278" s="46">
        <v>20</v>
      </c>
      <c r="J278" s="47">
        <v>0</v>
      </c>
      <c r="K278" s="33">
        <f>J278*1000/I278</f>
        <v>0</v>
      </c>
      <c r="L278" s="96"/>
      <c r="M278" s="96"/>
      <c r="N278" s="96"/>
      <c r="O278" s="11"/>
    </row>
    <row r="280" spans="1:16" s="159" customFormat="1" ht="34.5" customHeight="1" x14ac:dyDescent="0.25">
      <c r="A280" s="191" t="s">
        <v>139</v>
      </c>
      <c r="B280" s="192"/>
      <c r="C280" s="192"/>
      <c r="D280" s="192"/>
      <c r="E280" s="192"/>
      <c r="F280" s="192"/>
      <c r="G280" s="192"/>
      <c r="H280" s="192"/>
      <c r="I280" s="192"/>
      <c r="J280" s="192"/>
      <c r="L280" s="160"/>
    </row>
    <row r="281" spans="1:16" s="160" customFormat="1" ht="42" customHeight="1" x14ac:dyDescent="0.25">
      <c r="A281" s="175" t="s">
        <v>140</v>
      </c>
      <c r="B281" s="175"/>
      <c r="C281" s="175"/>
      <c r="D281" s="175"/>
      <c r="E281" s="175"/>
      <c r="F281" s="175"/>
      <c r="G281" s="175"/>
      <c r="H281" s="175"/>
      <c r="I281" s="175"/>
      <c r="J281" s="175"/>
      <c r="K281" s="175"/>
      <c r="L281" s="175"/>
      <c r="M281" s="175"/>
      <c r="N281" s="175"/>
      <c r="O281" s="175"/>
    </row>
    <row r="282" spans="1:16" s="160" customFormat="1" ht="42" customHeight="1" x14ac:dyDescent="0.25">
      <c r="A282" s="175" t="s">
        <v>141</v>
      </c>
      <c r="B282" s="175"/>
      <c r="C282" s="175"/>
      <c r="D282" s="175"/>
      <c r="E282" s="175"/>
      <c r="F282" s="175"/>
      <c r="G282" s="175"/>
      <c r="H282" s="175"/>
      <c r="I282" s="175"/>
      <c r="J282" s="175"/>
      <c r="K282" s="175"/>
      <c r="L282" s="175"/>
      <c r="M282" s="175"/>
      <c r="N282" s="175"/>
      <c r="O282" s="175"/>
    </row>
    <row r="283" spans="1:16" s="160" customFormat="1" ht="72" customHeight="1" x14ac:dyDescent="0.25">
      <c r="A283" s="175" t="s">
        <v>142</v>
      </c>
      <c r="B283" s="175"/>
      <c r="C283" s="175"/>
      <c r="D283" s="175"/>
      <c r="E283" s="175"/>
      <c r="F283" s="175"/>
      <c r="G283" s="175"/>
      <c r="H283" s="175"/>
      <c r="I283" s="175"/>
      <c r="J283" s="175"/>
      <c r="K283" s="175"/>
      <c r="L283" s="175"/>
      <c r="M283" s="175"/>
      <c r="N283" s="175"/>
      <c r="O283" s="175"/>
    </row>
    <row r="284" spans="1:16" s="160" customFormat="1" ht="30" customHeight="1" x14ac:dyDescent="0.25">
      <c r="A284" s="175" t="s">
        <v>143</v>
      </c>
      <c r="B284" s="175"/>
      <c r="C284" s="175"/>
      <c r="D284" s="175"/>
      <c r="E284" s="175"/>
      <c r="F284" s="175"/>
      <c r="G284" s="175"/>
      <c r="H284" s="175"/>
      <c r="I284" s="175"/>
      <c r="J284" s="175"/>
      <c r="K284" s="175"/>
      <c r="L284" s="175"/>
      <c r="M284" s="175"/>
      <c r="N284" s="175"/>
      <c r="O284" s="175"/>
    </row>
  </sheetData>
  <mergeCells count="15">
    <mergeCell ref="A1:O1"/>
    <mergeCell ref="A284:O284"/>
    <mergeCell ref="A2:O2"/>
    <mergeCell ref="A4:A6"/>
    <mergeCell ref="B4:B6"/>
    <mergeCell ref="C4:K4"/>
    <mergeCell ref="L4:N5"/>
    <mergeCell ref="O4:O6"/>
    <mergeCell ref="C5:E5"/>
    <mergeCell ref="F5:H5"/>
    <mergeCell ref="I5:K5"/>
    <mergeCell ref="A280:J280"/>
    <mergeCell ref="A281:O281"/>
    <mergeCell ref="A282:O282"/>
    <mergeCell ref="A283:O283"/>
  </mergeCells>
  <conditionalFormatting sqref="B249">
    <cfRule type="expression" dxfId="0" priority="1">
      <formula>$B252</formula>
    </cfRule>
  </conditionalFormatting>
  <pageMargins left="0.2" right="0.25" top="0.4" bottom="0.38" header="0.3" footer="0.3"/>
  <pageSetup paperSize="9" scale="75" orientation="portrait" r:id="rId1"/>
  <headerFooter>
    <oddFooter>&amp;C&amp;P</oddFooter>
  </headerFooter>
  <drawing r:id="rId2"/>
  <legacyDrawing r:id="rId3"/>
  <oleObjects>
    <mc:AlternateContent xmlns:mc="http://schemas.openxmlformats.org/markup-compatibility/2006">
      <mc:Choice Requires="x14">
        <oleObject link="[1]!'!OLE_LINK2'" oleUpdate="OLEUPDATE_ALWAYS" shapeId="1025">
          <objectPr defaultSize="0" autoPict="0" dde="1">
            <anchor moveWithCells="1">
              <from>
                <xdr:col>2</xdr:col>
                <xdr:colOff>0</xdr:colOff>
                <xdr:row>126</xdr:row>
                <xdr:rowOff>0</xdr:rowOff>
              </from>
              <to>
                <xdr:col>2</xdr:col>
                <xdr:colOff>523875</xdr:colOff>
                <xdr:row>127</xdr:row>
                <xdr:rowOff>38100</xdr:rowOff>
              </to>
            </anchor>
          </objectPr>
        </oleObject>
      </mc:Choice>
      <mc:Fallback>
        <oleObject link="[1]!'!OLE_LINK2'" oleUpdate="OLEUPDATE_ALWAYS" shapeId="1025"/>
      </mc:Fallback>
    </mc:AlternateContent>
    <mc:AlternateContent xmlns:mc="http://schemas.openxmlformats.org/markup-compatibility/2006">
      <mc:Choice Requires="x14">
        <oleObject link="[1]!'!OLE_LINK2'" oleUpdate="OLEUPDATE_ALWAYS" shapeId="1026">
          <objectPr defaultSize="0" autoPict="0" dde="1">
            <anchor moveWithCells="1">
              <from>
                <xdr:col>2</xdr:col>
                <xdr:colOff>0</xdr:colOff>
                <xdr:row>126</xdr:row>
                <xdr:rowOff>0</xdr:rowOff>
              </from>
              <to>
                <xdr:col>2</xdr:col>
                <xdr:colOff>523875</xdr:colOff>
                <xdr:row>127</xdr:row>
                <xdr:rowOff>38100</xdr:rowOff>
              </to>
            </anchor>
          </objectPr>
        </oleObject>
      </mc:Choice>
      <mc:Fallback>
        <oleObject link="[1]!'!OLE_LINK2'" oleUpdate="OLEUPDATE_ALWAYS" shapeId="1026"/>
      </mc:Fallback>
    </mc:AlternateContent>
    <mc:AlternateContent xmlns:mc="http://schemas.openxmlformats.org/markup-compatibility/2006">
      <mc:Choice Requires="x14">
        <oleObject link="[1]!'!OLE_LINK2'" oleUpdate="OLEUPDATE_ALWAYS" shapeId="1027">
          <objectPr defaultSize="0" autoPict="0" dde="1">
            <anchor moveWithCells="1">
              <from>
                <xdr:col>2</xdr:col>
                <xdr:colOff>0</xdr:colOff>
                <xdr:row>126</xdr:row>
                <xdr:rowOff>0</xdr:rowOff>
              </from>
              <to>
                <xdr:col>2</xdr:col>
                <xdr:colOff>523875</xdr:colOff>
                <xdr:row>127</xdr:row>
                <xdr:rowOff>66675</xdr:rowOff>
              </to>
            </anchor>
          </objectPr>
        </oleObject>
      </mc:Choice>
      <mc:Fallback>
        <oleObject link="[1]!'!OLE_LINK2'" oleUpdate="OLEUPDATE_ALWAYS" shapeId="1027"/>
      </mc:Fallback>
    </mc:AlternateContent>
    <mc:AlternateContent xmlns:mc="http://schemas.openxmlformats.org/markup-compatibility/2006">
      <mc:Choice Requires="x14">
        <oleObject link="[1]!'!OLE_LINK2'" oleUpdate="OLEUPDATE_ALWAYS" shapeId="1028">
          <objectPr defaultSize="0" autoPict="0" dde="1">
            <anchor moveWithCells="1">
              <from>
                <xdr:col>2</xdr:col>
                <xdr:colOff>0</xdr:colOff>
                <xdr:row>126</xdr:row>
                <xdr:rowOff>0</xdr:rowOff>
              </from>
              <to>
                <xdr:col>2</xdr:col>
                <xdr:colOff>523875</xdr:colOff>
                <xdr:row>127</xdr:row>
                <xdr:rowOff>38100</xdr:rowOff>
              </to>
            </anchor>
          </objectPr>
        </oleObject>
      </mc:Choice>
      <mc:Fallback>
        <oleObject link="[1]!'!OLE_LINK2'" oleUpdate="OLEUPDATE_ALWAYS" shapeId="1028"/>
      </mc:Fallback>
    </mc:AlternateContent>
    <mc:AlternateContent xmlns:mc="http://schemas.openxmlformats.org/markup-compatibility/2006">
      <mc:Choice Requires="x14">
        <oleObject link="[1]!'!OLE_LINK2'" oleUpdate="OLEUPDATE_ALWAYS" shapeId="1029">
          <objectPr defaultSize="0" autoPict="0" dde="1">
            <anchor moveWithCells="1">
              <from>
                <xdr:col>2</xdr:col>
                <xdr:colOff>0</xdr:colOff>
                <xdr:row>126</xdr:row>
                <xdr:rowOff>0</xdr:rowOff>
              </from>
              <to>
                <xdr:col>2</xdr:col>
                <xdr:colOff>523875</xdr:colOff>
                <xdr:row>127</xdr:row>
                <xdr:rowOff>38100</xdr:rowOff>
              </to>
            </anchor>
          </objectPr>
        </oleObject>
      </mc:Choice>
      <mc:Fallback>
        <oleObject link="[1]!'!OLE_LINK2'" oleUpdate="OLEUPDATE_ALWAYS" shapeId="1029"/>
      </mc:Fallback>
    </mc:AlternateContent>
    <mc:AlternateContent xmlns:mc="http://schemas.openxmlformats.org/markup-compatibility/2006">
      <mc:Choice Requires="x14">
        <oleObject link="[1]!'!OLE_LINK2'" oleUpdate="OLEUPDATE_ALWAYS" shapeId="1030">
          <objectPr defaultSize="0" autoPict="0" dde="1">
            <anchor moveWithCells="1">
              <from>
                <xdr:col>2</xdr:col>
                <xdr:colOff>0</xdr:colOff>
                <xdr:row>126</xdr:row>
                <xdr:rowOff>0</xdr:rowOff>
              </from>
              <to>
                <xdr:col>2</xdr:col>
                <xdr:colOff>523875</xdr:colOff>
                <xdr:row>127</xdr:row>
                <xdr:rowOff>57150</xdr:rowOff>
              </to>
            </anchor>
          </objectPr>
        </oleObject>
      </mc:Choice>
      <mc:Fallback>
        <oleObject link="[1]!'!OLE_LINK2'" oleUpdate="OLEUPDATE_ALWAYS" shapeId="1030"/>
      </mc:Fallback>
    </mc:AlternateContent>
    <mc:AlternateContent xmlns:mc="http://schemas.openxmlformats.org/markup-compatibility/2006">
      <mc:Choice Requires="x14">
        <oleObject link="[1]!'!OLE_LINK2'" oleUpdate="OLEUPDATE_ALWAYS" shapeId="1031">
          <objectPr defaultSize="0" autoPict="0" dde="1">
            <anchor moveWithCells="1">
              <from>
                <xdr:col>2</xdr:col>
                <xdr:colOff>0</xdr:colOff>
                <xdr:row>126</xdr:row>
                <xdr:rowOff>0</xdr:rowOff>
              </from>
              <to>
                <xdr:col>2</xdr:col>
                <xdr:colOff>523875</xdr:colOff>
                <xdr:row>127</xdr:row>
                <xdr:rowOff>85725</xdr:rowOff>
              </to>
            </anchor>
          </objectPr>
        </oleObject>
      </mc:Choice>
      <mc:Fallback>
        <oleObject link="[1]!'!OLE_LINK2'" oleUpdate="OLEUPDATE_ALWAYS" shapeId="1031"/>
      </mc:Fallback>
    </mc:AlternateContent>
    <mc:AlternateContent xmlns:mc="http://schemas.openxmlformats.org/markup-compatibility/2006">
      <mc:Choice Requires="x14">
        <oleObject link="[1]!'!OLE_LINK2'" oleUpdate="OLEUPDATE_ALWAYS" shapeId="1032">
          <objectPr defaultSize="0" autoPict="0" dde="1">
            <anchor moveWithCells="1">
              <from>
                <xdr:col>2</xdr:col>
                <xdr:colOff>0</xdr:colOff>
                <xdr:row>126</xdr:row>
                <xdr:rowOff>0</xdr:rowOff>
              </from>
              <to>
                <xdr:col>2</xdr:col>
                <xdr:colOff>523875</xdr:colOff>
                <xdr:row>127</xdr:row>
                <xdr:rowOff>66675</xdr:rowOff>
              </to>
            </anchor>
          </objectPr>
        </oleObject>
      </mc:Choice>
      <mc:Fallback>
        <oleObject link="[1]!'!OLE_LINK2'" oleUpdate="OLEUPDATE_ALWAYS" shapeId="1032"/>
      </mc:Fallback>
    </mc:AlternateContent>
    <mc:AlternateContent xmlns:mc="http://schemas.openxmlformats.org/markup-compatibility/2006">
      <mc:Choice Requires="x14">
        <oleObject link="[1]!'!OLE_LINK2'" oleUpdate="OLEUPDATE_ALWAYS" shapeId="1033">
          <objectPr defaultSize="0" autoPict="0" dde="1">
            <anchor moveWithCells="1">
              <from>
                <xdr:col>2</xdr:col>
                <xdr:colOff>0</xdr:colOff>
                <xdr:row>126</xdr:row>
                <xdr:rowOff>0</xdr:rowOff>
              </from>
              <to>
                <xdr:col>2</xdr:col>
                <xdr:colOff>523875</xdr:colOff>
                <xdr:row>127</xdr:row>
                <xdr:rowOff>57150</xdr:rowOff>
              </to>
            </anchor>
          </objectPr>
        </oleObject>
      </mc:Choice>
      <mc:Fallback>
        <oleObject link="[1]!'!OLE_LINK2'" oleUpdate="OLEUPDATE_ALWAYS" shapeId="1033"/>
      </mc:Fallback>
    </mc:AlternateContent>
    <mc:AlternateContent xmlns:mc="http://schemas.openxmlformats.org/markup-compatibility/2006">
      <mc:Choice Requires="x14">
        <oleObject link="[1]!'!OLE_LINK2'" oleUpdate="OLEUPDATE_ALWAYS" shapeId="1034">
          <objectPr defaultSize="0" autoPict="0" dde="1">
            <anchor moveWithCells="1">
              <from>
                <xdr:col>2</xdr:col>
                <xdr:colOff>0</xdr:colOff>
                <xdr:row>126</xdr:row>
                <xdr:rowOff>0</xdr:rowOff>
              </from>
              <to>
                <xdr:col>2</xdr:col>
                <xdr:colOff>523875</xdr:colOff>
                <xdr:row>127</xdr:row>
                <xdr:rowOff>85725</xdr:rowOff>
              </to>
            </anchor>
          </objectPr>
        </oleObject>
      </mc:Choice>
      <mc:Fallback>
        <oleObject link="[1]!'!OLE_LINK2'" oleUpdate="OLEUPDATE_ALWAYS" shapeId="1034"/>
      </mc:Fallback>
    </mc:AlternateContent>
    <mc:AlternateContent xmlns:mc="http://schemas.openxmlformats.org/markup-compatibility/2006">
      <mc:Choice Requires="x14">
        <oleObject link="[1]!'!OLE_LINK2'" oleUpdate="OLEUPDATE_ALWAYS" shapeId="1035">
          <objectPr defaultSize="0" autoPict="0" dde="1">
            <anchor moveWithCells="1">
              <from>
                <xdr:col>2</xdr:col>
                <xdr:colOff>0</xdr:colOff>
                <xdr:row>126</xdr:row>
                <xdr:rowOff>0</xdr:rowOff>
              </from>
              <to>
                <xdr:col>2</xdr:col>
                <xdr:colOff>523875</xdr:colOff>
                <xdr:row>127</xdr:row>
                <xdr:rowOff>66675</xdr:rowOff>
              </to>
            </anchor>
          </objectPr>
        </oleObject>
      </mc:Choice>
      <mc:Fallback>
        <oleObject link="[1]!'!OLE_LINK2'" oleUpdate="OLEUPDATE_ALWAYS" shapeId="1035"/>
      </mc:Fallback>
    </mc:AlternateContent>
    <mc:AlternateContent xmlns:mc="http://schemas.openxmlformats.org/markup-compatibility/2006">
      <mc:Choice Requires="x14">
        <oleObject link="[1]!'!OLE_LINK2'" oleUpdate="OLEUPDATE_ALWAYS" shapeId="1036">
          <objectPr defaultSize="0" autoPict="0" dde="1">
            <anchor moveWithCells="1">
              <from>
                <xdr:col>2</xdr:col>
                <xdr:colOff>0</xdr:colOff>
                <xdr:row>126</xdr:row>
                <xdr:rowOff>0</xdr:rowOff>
              </from>
              <to>
                <xdr:col>2</xdr:col>
                <xdr:colOff>523875</xdr:colOff>
                <xdr:row>127</xdr:row>
                <xdr:rowOff>38100</xdr:rowOff>
              </to>
            </anchor>
          </objectPr>
        </oleObject>
      </mc:Choice>
      <mc:Fallback>
        <oleObject link="[1]!'!OLE_LINK2'" oleUpdate="OLEUPDATE_ALWAYS" shapeId="1036"/>
      </mc:Fallback>
    </mc:AlternateContent>
    <mc:AlternateContent xmlns:mc="http://schemas.openxmlformats.org/markup-compatibility/2006">
      <mc:Choice Requires="x14">
        <oleObject link="[1]!'!OLE_LINK2'" oleUpdate="OLEUPDATE_ALWAYS" shapeId="1037">
          <objectPr defaultSize="0" autoPict="0" dde="1">
            <anchor moveWithCells="1">
              <from>
                <xdr:col>2</xdr:col>
                <xdr:colOff>0</xdr:colOff>
                <xdr:row>126</xdr:row>
                <xdr:rowOff>0</xdr:rowOff>
              </from>
              <to>
                <xdr:col>2</xdr:col>
                <xdr:colOff>523875</xdr:colOff>
                <xdr:row>127</xdr:row>
                <xdr:rowOff>57150</xdr:rowOff>
              </to>
            </anchor>
          </objectPr>
        </oleObject>
      </mc:Choice>
      <mc:Fallback>
        <oleObject link="[1]!'!OLE_LINK2'" oleUpdate="OLEUPDATE_ALWAYS" shapeId="1037"/>
      </mc:Fallback>
    </mc:AlternateContent>
    <mc:AlternateContent xmlns:mc="http://schemas.openxmlformats.org/markup-compatibility/2006">
      <mc:Choice Requires="x14">
        <oleObject link="[1]!'!OLE_LINK2'" oleUpdate="OLEUPDATE_ALWAYS" shapeId="1038">
          <objectPr defaultSize="0" autoPict="0" dde="1">
            <anchor moveWithCells="1">
              <from>
                <xdr:col>2</xdr:col>
                <xdr:colOff>0</xdr:colOff>
                <xdr:row>126</xdr:row>
                <xdr:rowOff>0</xdr:rowOff>
              </from>
              <to>
                <xdr:col>2</xdr:col>
                <xdr:colOff>523875</xdr:colOff>
                <xdr:row>127</xdr:row>
                <xdr:rowOff>57150</xdr:rowOff>
              </to>
            </anchor>
          </objectPr>
        </oleObject>
      </mc:Choice>
      <mc:Fallback>
        <oleObject link="[1]!'!OLE_LINK2'" oleUpdate="OLEUPDATE_ALWAYS" shapeId="1038"/>
      </mc:Fallback>
    </mc:AlternateContent>
    <mc:AlternateContent xmlns:mc="http://schemas.openxmlformats.org/markup-compatibility/2006">
      <mc:Choice Requires="x14">
        <oleObject link="[1]!'!OLE_LINK2'" oleUpdate="OLEUPDATE_ALWAYS" shapeId="1039">
          <objectPr defaultSize="0" autoPict="0" dde="1">
            <anchor moveWithCells="1">
              <from>
                <xdr:col>2</xdr:col>
                <xdr:colOff>0</xdr:colOff>
                <xdr:row>126</xdr:row>
                <xdr:rowOff>0</xdr:rowOff>
              </from>
              <to>
                <xdr:col>2</xdr:col>
                <xdr:colOff>523875</xdr:colOff>
                <xdr:row>127</xdr:row>
                <xdr:rowOff>38100</xdr:rowOff>
              </to>
            </anchor>
          </objectPr>
        </oleObject>
      </mc:Choice>
      <mc:Fallback>
        <oleObject link="[1]!'!OLE_LINK2'" oleUpdate="OLEUPDATE_ALWAYS" shapeId="1039"/>
      </mc:Fallback>
    </mc:AlternateContent>
    <mc:AlternateContent xmlns:mc="http://schemas.openxmlformats.org/markup-compatibility/2006">
      <mc:Choice Requires="x14">
        <oleObject link="[1]!'!OLE_LINK2'" oleUpdate="OLEUPDATE_ALWAYS" shapeId="1040">
          <objectPr defaultSize="0" autoPict="0" dde="1">
            <anchor moveWithCells="1">
              <from>
                <xdr:col>2</xdr:col>
                <xdr:colOff>0</xdr:colOff>
                <xdr:row>126</xdr:row>
                <xdr:rowOff>0</xdr:rowOff>
              </from>
              <to>
                <xdr:col>2</xdr:col>
                <xdr:colOff>523875</xdr:colOff>
                <xdr:row>127</xdr:row>
                <xdr:rowOff>38100</xdr:rowOff>
              </to>
            </anchor>
          </objectPr>
        </oleObject>
      </mc:Choice>
      <mc:Fallback>
        <oleObject link="[1]!'!OLE_LINK2'" oleUpdate="OLEUPDATE_ALWAYS" shapeId="1040"/>
      </mc:Fallback>
    </mc:AlternateContent>
    <mc:AlternateContent xmlns:mc="http://schemas.openxmlformats.org/markup-compatibility/2006">
      <mc:Choice Requires="x14">
        <oleObject link="[1]!'!OLE_LINK2'" oleUpdate="OLEUPDATE_ALWAYS" shapeId="1041">
          <objectPr defaultSize="0" autoPict="0" dde="1">
            <anchor moveWithCells="1">
              <from>
                <xdr:col>2</xdr:col>
                <xdr:colOff>0</xdr:colOff>
                <xdr:row>126</xdr:row>
                <xdr:rowOff>0</xdr:rowOff>
              </from>
              <to>
                <xdr:col>2</xdr:col>
                <xdr:colOff>523875</xdr:colOff>
                <xdr:row>127</xdr:row>
                <xdr:rowOff>66675</xdr:rowOff>
              </to>
            </anchor>
          </objectPr>
        </oleObject>
      </mc:Choice>
      <mc:Fallback>
        <oleObject link="[1]!'!OLE_LINK2'" oleUpdate="OLEUPDATE_ALWAYS" shapeId="1041"/>
      </mc:Fallback>
    </mc:AlternateContent>
    <mc:AlternateContent xmlns:mc="http://schemas.openxmlformats.org/markup-compatibility/2006">
      <mc:Choice Requires="x14">
        <oleObject link="[1]!'!OLE_LINK2'" oleUpdate="OLEUPDATE_ALWAYS" shapeId="1042">
          <objectPr defaultSize="0" autoPict="0" dde="1">
            <anchor moveWithCells="1">
              <from>
                <xdr:col>2</xdr:col>
                <xdr:colOff>0</xdr:colOff>
                <xdr:row>126</xdr:row>
                <xdr:rowOff>0</xdr:rowOff>
              </from>
              <to>
                <xdr:col>2</xdr:col>
                <xdr:colOff>523875</xdr:colOff>
                <xdr:row>127</xdr:row>
                <xdr:rowOff>38100</xdr:rowOff>
              </to>
            </anchor>
          </objectPr>
        </oleObject>
      </mc:Choice>
      <mc:Fallback>
        <oleObject link="[1]!'!OLE_LINK2'" oleUpdate="OLEUPDATE_ALWAYS" shapeId="1042"/>
      </mc:Fallback>
    </mc:AlternateContent>
    <mc:AlternateContent xmlns:mc="http://schemas.openxmlformats.org/markup-compatibility/2006">
      <mc:Choice Requires="x14">
        <oleObject link="[1]!'!OLE_LINK2'" oleUpdate="OLEUPDATE_ALWAYS" shapeId="1043">
          <objectPr defaultSize="0" autoPict="0" dde="1">
            <anchor moveWithCells="1">
              <from>
                <xdr:col>2</xdr:col>
                <xdr:colOff>0</xdr:colOff>
                <xdr:row>126</xdr:row>
                <xdr:rowOff>0</xdr:rowOff>
              </from>
              <to>
                <xdr:col>2</xdr:col>
                <xdr:colOff>523875</xdr:colOff>
                <xdr:row>127</xdr:row>
                <xdr:rowOff>38100</xdr:rowOff>
              </to>
            </anchor>
          </objectPr>
        </oleObject>
      </mc:Choice>
      <mc:Fallback>
        <oleObject link="[1]!'!OLE_LINK2'" oleUpdate="OLEUPDATE_ALWAYS" shapeId="1043"/>
      </mc:Fallback>
    </mc:AlternateContent>
    <mc:AlternateContent xmlns:mc="http://schemas.openxmlformats.org/markup-compatibility/2006">
      <mc:Choice Requires="x14">
        <oleObject link="[1]!'!OLE_LINK2'" oleUpdate="OLEUPDATE_ALWAYS" shapeId="1044">
          <objectPr defaultSize="0" autoPict="0" dde="1">
            <anchor moveWithCells="1">
              <from>
                <xdr:col>2</xdr:col>
                <xdr:colOff>0</xdr:colOff>
                <xdr:row>126</xdr:row>
                <xdr:rowOff>0</xdr:rowOff>
              </from>
              <to>
                <xdr:col>2</xdr:col>
                <xdr:colOff>523875</xdr:colOff>
                <xdr:row>127</xdr:row>
                <xdr:rowOff>57150</xdr:rowOff>
              </to>
            </anchor>
          </objectPr>
        </oleObject>
      </mc:Choice>
      <mc:Fallback>
        <oleObject link="[1]!'!OLE_LINK2'" oleUpdate="OLEUPDATE_ALWAYS" shapeId="1044"/>
      </mc:Fallback>
    </mc:AlternateContent>
    <mc:AlternateContent xmlns:mc="http://schemas.openxmlformats.org/markup-compatibility/2006">
      <mc:Choice Requires="x14">
        <oleObject link="[1]!'!OLE_LINK2'" oleUpdate="OLEUPDATE_ALWAYS" shapeId="1045">
          <objectPr defaultSize="0" autoPict="0" dde="1">
            <anchor moveWithCells="1">
              <from>
                <xdr:col>2</xdr:col>
                <xdr:colOff>0</xdr:colOff>
                <xdr:row>126</xdr:row>
                <xdr:rowOff>0</xdr:rowOff>
              </from>
              <to>
                <xdr:col>2</xdr:col>
                <xdr:colOff>523875</xdr:colOff>
                <xdr:row>127</xdr:row>
                <xdr:rowOff>85725</xdr:rowOff>
              </to>
            </anchor>
          </objectPr>
        </oleObject>
      </mc:Choice>
      <mc:Fallback>
        <oleObject link="[1]!'!OLE_LINK2'" oleUpdate="OLEUPDATE_ALWAYS" shapeId="1045"/>
      </mc:Fallback>
    </mc:AlternateContent>
    <mc:AlternateContent xmlns:mc="http://schemas.openxmlformats.org/markup-compatibility/2006">
      <mc:Choice Requires="x14">
        <oleObject link="[1]!'!OLE_LINK2'" oleUpdate="OLEUPDATE_ALWAYS" shapeId="1046">
          <objectPr defaultSize="0" autoPict="0" dde="1">
            <anchor moveWithCells="1">
              <from>
                <xdr:col>2</xdr:col>
                <xdr:colOff>0</xdr:colOff>
                <xdr:row>126</xdr:row>
                <xdr:rowOff>0</xdr:rowOff>
              </from>
              <to>
                <xdr:col>2</xdr:col>
                <xdr:colOff>523875</xdr:colOff>
                <xdr:row>127</xdr:row>
                <xdr:rowOff>66675</xdr:rowOff>
              </to>
            </anchor>
          </objectPr>
        </oleObject>
      </mc:Choice>
      <mc:Fallback>
        <oleObject link="[1]!'!OLE_LINK2'" oleUpdate="OLEUPDATE_ALWAYS" shapeId="1046"/>
      </mc:Fallback>
    </mc:AlternateContent>
    <mc:AlternateContent xmlns:mc="http://schemas.openxmlformats.org/markup-compatibility/2006">
      <mc:Choice Requires="x14">
        <oleObject link="[1]!'!OLE_LINK2'" oleUpdate="OLEUPDATE_ALWAYS" shapeId="1047">
          <objectPr defaultSize="0" autoPict="0" dde="1">
            <anchor moveWithCells="1">
              <from>
                <xdr:col>2</xdr:col>
                <xdr:colOff>0</xdr:colOff>
                <xdr:row>126</xdr:row>
                <xdr:rowOff>0</xdr:rowOff>
              </from>
              <to>
                <xdr:col>2</xdr:col>
                <xdr:colOff>523875</xdr:colOff>
                <xdr:row>127</xdr:row>
                <xdr:rowOff>57150</xdr:rowOff>
              </to>
            </anchor>
          </objectPr>
        </oleObject>
      </mc:Choice>
      <mc:Fallback>
        <oleObject link="[1]!'!OLE_LINK2'" oleUpdate="OLEUPDATE_ALWAYS" shapeId="1047"/>
      </mc:Fallback>
    </mc:AlternateContent>
    <mc:AlternateContent xmlns:mc="http://schemas.openxmlformats.org/markup-compatibility/2006">
      <mc:Choice Requires="x14">
        <oleObject link="[1]!'!OLE_LINK2'" oleUpdate="OLEUPDATE_ALWAYS" shapeId="1048">
          <objectPr defaultSize="0" autoPict="0" dde="1">
            <anchor moveWithCells="1">
              <from>
                <xdr:col>2</xdr:col>
                <xdr:colOff>0</xdr:colOff>
                <xdr:row>126</xdr:row>
                <xdr:rowOff>0</xdr:rowOff>
              </from>
              <to>
                <xdr:col>2</xdr:col>
                <xdr:colOff>523875</xdr:colOff>
                <xdr:row>127</xdr:row>
                <xdr:rowOff>85725</xdr:rowOff>
              </to>
            </anchor>
          </objectPr>
        </oleObject>
      </mc:Choice>
      <mc:Fallback>
        <oleObject link="[1]!'!OLE_LINK2'" oleUpdate="OLEUPDATE_ALWAYS" shapeId="1048"/>
      </mc:Fallback>
    </mc:AlternateContent>
    <mc:AlternateContent xmlns:mc="http://schemas.openxmlformats.org/markup-compatibility/2006">
      <mc:Choice Requires="x14">
        <oleObject link="[1]!'!OLE_LINK2'" oleUpdate="OLEUPDATE_ALWAYS" shapeId="1049">
          <objectPr defaultSize="0" autoPict="0" dde="1">
            <anchor moveWithCells="1">
              <from>
                <xdr:col>2</xdr:col>
                <xdr:colOff>0</xdr:colOff>
                <xdr:row>126</xdr:row>
                <xdr:rowOff>0</xdr:rowOff>
              </from>
              <to>
                <xdr:col>2</xdr:col>
                <xdr:colOff>523875</xdr:colOff>
                <xdr:row>127</xdr:row>
                <xdr:rowOff>66675</xdr:rowOff>
              </to>
            </anchor>
          </objectPr>
        </oleObject>
      </mc:Choice>
      <mc:Fallback>
        <oleObject link="[1]!'!OLE_LINK2'" oleUpdate="OLEUPDATE_ALWAYS" shapeId="1049"/>
      </mc:Fallback>
    </mc:AlternateContent>
    <mc:AlternateContent xmlns:mc="http://schemas.openxmlformats.org/markup-compatibility/2006">
      <mc:Choice Requires="x14">
        <oleObject link="[1]!'!OLE_LINK2'" oleUpdate="OLEUPDATE_ALWAYS" shapeId="1050">
          <objectPr defaultSize="0" autoPict="0" dde="1">
            <anchor moveWithCells="1">
              <from>
                <xdr:col>2</xdr:col>
                <xdr:colOff>0</xdr:colOff>
                <xdr:row>126</xdr:row>
                <xdr:rowOff>0</xdr:rowOff>
              </from>
              <to>
                <xdr:col>2</xdr:col>
                <xdr:colOff>523875</xdr:colOff>
                <xdr:row>127</xdr:row>
                <xdr:rowOff>38100</xdr:rowOff>
              </to>
            </anchor>
          </objectPr>
        </oleObject>
      </mc:Choice>
      <mc:Fallback>
        <oleObject link="[1]!'!OLE_LINK2'" oleUpdate="OLEUPDATE_ALWAYS" shapeId="1050"/>
      </mc:Fallback>
    </mc:AlternateContent>
    <mc:AlternateContent xmlns:mc="http://schemas.openxmlformats.org/markup-compatibility/2006">
      <mc:Choice Requires="x14">
        <oleObject link="[1]!'!OLE_LINK2'" oleUpdate="OLEUPDATE_ALWAYS" shapeId="1051">
          <objectPr defaultSize="0" autoPict="0" dde="1">
            <anchor moveWithCells="1">
              <from>
                <xdr:col>2</xdr:col>
                <xdr:colOff>0</xdr:colOff>
                <xdr:row>126</xdr:row>
                <xdr:rowOff>0</xdr:rowOff>
              </from>
              <to>
                <xdr:col>2</xdr:col>
                <xdr:colOff>523875</xdr:colOff>
                <xdr:row>127</xdr:row>
                <xdr:rowOff>57150</xdr:rowOff>
              </to>
            </anchor>
          </objectPr>
        </oleObject>
      </mc:Choice>
      <mc:Fallback>
        <oleObject link="[1]!'!OLE_LINK2'" oleUpdate="OLEUPDATE_ALWAYS" shapeId="1051"/>
      </mc:Fallback>
    </mc:AlternateContent>
    <mc:AlternateContent xmlns:mc="http://schemas.openxmlformats.org/markup-compatibility/2006">
      <mc:Choice Requires="x14">
        <oleObject link="[1]!'!OLE_LINK2'" oleUpdate="OLEUPDATE_ALWAYS" shapeId="1052">
          <objectPr defaultSize="0" autoPict="0" dde="1">
            <anchor moveWithCells="1">
              <from>
                <xdr:col>2</xdr:col>
                <xdr:colOff>0</xdr:colOff>
                <xdr:row>126</xdr:row>
                <xdr:rowOff>0</xdr:rowOff>
              </from>
              <to>
                <xdr:col>2</xdr:col>
                <xdr:colOff>523875</xdr:colOff>
                <xdr:row>127</xdr:row>
                <xdr:rowOff>57150</xdr:rowOff>
              </to>
            </anchor>
          </objectPr>
        </oleObject>
      </mc:Choice>
      <mc:Fallback>
        <oleObject link="[1]!'!OLE_LINK2'" oleUpdate="OLEUPDATE_ALWAYS" shapeId="1052"/>
      </mc:Fallback>
    </mc:AlternateContent>
    <mc:AlternateContent xmlns:mc="http://schemas.openxmlformats.org/markup-compatibility/2006">
      <mc:Choice Requires="x14">
        <oleObject link="[1]!'!OLE_LINK2'" oleUpdate="OLEUPDATE_ALWAYS" shapeId="1053">
          <objectPr defaultSize="0" autoPict="0" dde="1">
            <anchor moveWithCells="1">
              <from>
                <xdr:col>2</xdr:col>
                <xdr:colOff>0</xdr:colOff>
                <xdr:row>126</xdr:row>
                <xdr:rowOff>0</xdr:rowOff>
              </from>
              <to>
                <xdr:col>3</xdr:col>
                <xdr:colOff>0</xdr:colOff>
                <xdr:row>127</xdr:row>
                <xdr:rowOff>142875</xdr:rowOff>
              </to>
            </anchor>
          </objectPr>
        </oleObject>
      </mc:Choice>
      <mc:Fallback>
        <oleObject link="[1]!'!OLE_LINK2'" oleUpdate="OLEUPDATE_ALWAYS" shapeId="1053"/>
      </mc:Fallback>
    </mc:AlternateContent>
    <mc:AlternateContent xmlns:mc="http://schemas.openxmlformats.org/markup-compatibility/2006">
      <mc:Choice Requires="x14">
        <oleObject link="[1]!'!OLE_LINK2'" oleUpdate="OLEUPDATE_ALWAYS" shapeId="1054">
          <objectPr defaultSize="0" autoPict="0" dde="1">
            <anchor moveWithCells="1">
              <from>
                <xdr:col>2</xdr:col>
                <xdr:colOff>0</xdr:colOff>
                <xdr:row>126</xdr:row>
                <xdr:rowOff>0</xdr:rowOff>
              </from>
              <to>
                <xdr:col>3</xdr:col>
                <xdr:colOff>0</xdr:colOff>
                <xdr:row>127</xdr:row>
                <xdr:rowOff>142875</xdr:rowOff>
              </to>
            </anchor>
          </objectPr>
        </oleObject>
      </mc:Choice>
      <mc:Fallback>
        <oleObject link="[1]!'!OLE_LINK2'" oleUpdate="OLEUPDATE_ALWAYS" shapeId="1054"/>
      </mc:Fallback>
    </mc:AlternateContent>
    <mc:AlternateContent xmlns:mc="http://schemas.openxmlformats.org/markup-compatibility/2006">
      <mc:Choice Requires="x14">
        <oleObject link="[1]!'!OLE_LINK2'" oleUpdate="OLEUPDATE_ALWAYS" shapeId="1055">
          <objectPr defaultSize="0" autoPict="0" dde="1">
            <anchor moveWithCells="1">
              <from>
                <xdr:col>2</xdr:col>
                <xdr:colOff>0</xdr:colOff>
                <xdr:row>130</xdr:row>
                <xdr:rowOff>0</xdr:rowOff>
              </from>
              <to>
                <xdr:col>3</xdr:col>
                <xdr:colOff>238125</xdr:colOff>
                <xdr:row>131</xdr:row>
                <xdr:rowOff>95250</xdr:rowOff>
              </to>
            </anchor>
          </objectPr>
        </oleObject>
      </mc:Choice>
      <mc:Fallback>
        <oleObject link="[1]!'!OLE_LINK2'" oleUpdate="OLEUPDATE_ALWAYS" shapeId="1055"/>
      </mc:Fallback>
    </mc:AlternateContent>
    <mc:AlternateContent xmlns:mc="http://schemas.openxmlformats.org/markup-compatibility/2006">
      <mc:Choice Requires="x14">
        <oleObject link="[1]!'!OLE_LINK2'" oleUpdate="OLEUPDATE_ALWAYS" shapeId="1056">
          <objectPr defaultSize="0" autoPict="0" dde="1">
            <anchor moveWithCells="1">
              <from>
                <xdr:col>2</xdr:col>
                <xdr:colOff>0</xdr:colOff>
                <xdr:row>131</xdr:row>
                <xdr:rowOff>0</xdr:rowOff>
              </from>
              <to>
                <xdr:col>2</xdr:col>
                <xdr:colOff>523875</xdr:colOff>
                <xdr:row>131</xdr:row>
                <xdr:rowOff>371475</xdr:rowOff>
              </to>
            </anchor>
          </objectPr>
        </oleObject>
      </mc:Choice>
      <mc:Fallback>
        <oleObject link="[1]!'!OLE_LINK2'" oleUpdate="OLEUPDATE_ALWAYS" shapeId="1056"/>
      </mc:Fallback>
    </mc:AlternateContent>
    <mc:AlternateContent xmlns:mc="http://schemas.openxmlformats.org/markup-compatibility/2006">
      <mc:Choice Requires="x14">
        <oleObject link="[1]!'!OLE_LINK2'" oleUpdate="OLEUPDATE_ALWAYS" shapeId="1057">
          <objectPr defaultSize="0" autoPict="0" dde="1">
            <anchor moveWithCells="1">
              <from>
                <xdr:col>2</xdr:col>
                <xdr:colOff>0</xdr:colOff>
                <xdr:row>131</xdr:row>
                <xdr:rowOff>0</xdr:rowOff>
              </from>
              <to>
                <xdr:col>2</xdr:col>
                <xdr:colOff>523875</xdr:colOff>
                <xdr:row>131</xdr:row>
                <xdr:rowOff>381000</xdr:rowOff>
              </to>
            </anchor>
          </objectPr>
        </oleObject>
      </mc:Choice>
      <mc:Fallback>
        <oleObject link="[1]!'!OLE_LINK2'" oleUpdate="OLEUPDATE_ALWAYS" shapeId="1057"/>
      </mc:Fallback>
    </mc:AlternateContent>
    <mc:AlternateContent xmlns:mc="http://schemas.openxmlformats.org/markup-compatibility/2006">
      <mc:Choice Requires="x14">
        <oleObject link="[1]!'!OLE_LINK2'" oleUpdate="OLEUPDATE_ALWAYS" shapeId="1058">
          <objectPr defaultSize="0" autoPict="0" dde="1">
            <anchor moveWithCells="1">
              <from>
                <xdr:col>2</xdr:col>
                <xdr:colOff>0</xdr:colOff>
                <xdr:row>131</xdr:row>
                <xdr:rowOff>0</xdr:rowOff>
              </from>
              <to>
                <xdr:col>2</xdr:col>
                <xdr:colOff>523875</xdr:colOff>
                <xdr:row>131</xdr:row>
                <xdr:rowOff>400050</xdr:rowOff>
              </to>
            </anchor>
          </objectPr>
        </oleObject>
      </mc:Choice>
      <mc:Fallback>
        <oleObject link="[1]!'!OLE_LINK2'" oleUpdate="OLEUPDATE_ALWAYS" shapeId="1058"/>
      </mc:Fallback>
    </mc:AlternateContent>
    <mc:AlternateContent xmlns:mc="http://schemas.openxmlformats.org/markup-compatibility/2006">
      <mc:Choice Requires="x14">
        <oleObject link="[1]!'!OLE_LINK2'" oleUpdate="OLEUPDATE_ALWAYS" shapeId="1059">
          <objectPr defaultSize="0" autoPict="0" dde="1">
            <anchor moveWithCells="1">
              <from>
                <xdr:col>2</xdr:col>
                <xdr:colOff>0</xdr:colOff>
                <xdr:row>131</xdr:row>
                <xdr:rowOff>0</xdr:rowOff>
              </from>
              <to>
                <xdr:col>2</xdr:col>
                <xdr:colOff>523875</xdr:colOff>
                <xdr:row>131</xdr:row>
                <xdr:rowOff>371475</xdr:rowOff>
              </to>
            </anchor>
          </objectPr>
        </oleObject>
      </mc:Choice>
      <mc:Fallback>
        <oleObject link="[1]!'!OLE_LINK2'" oleUpdate="OLEUPDATE_ALWAYS" shapeId="1059"/>
      </mc:Fallback>
    </mc:AlternateContent>
    <mc:AlternateContent xmlns:mc="http://schemas.openxmlformats.org/markup-compatibility/2006">
      <mc:Choice Requires="x14">
        <oleObject link="[1]!'!OLE_LINK2'" oleUpdate="OLEUPDATE_ALWAYS" shapeId="1060">
          <objectPr defaultSize="0" autoPict="0" dde="1">
            <anchor moveWithCells="1">
              <from>
                <xdr:col>2</xdr:col>
                <xdr:colOff>0</xdr:colOff>
                <xdr:row>131</xdr:row>
                <xdr:rowOff>0</xdr:rowOff>
              </from>
              <to>
                <xdr:col>2</xdr:col>
                <xdr:colOff>523875</xdr:colOff>
                <xdr:row>131</xdr:row>
                <xdr:rowOff>381000</xdr:rowOff>
              </to>
            </anchor>
          </objectPr>
        </oleObject>
      </mc:Choice>
      <mc:Fallback>
        <oleObject link="[1]!'!OLE_LINK2'" oleUpdate="OLEUPDATE_ALWAYS" shapeId="1060"/>
      </mc:Fallback>
    </mc:AlternateContent>
    <mc:AlternateContent xmlns:mc="http://schemas.openxmlformats.org/markup-compatibility/2006">
      <mc:Choice Requires="x14">
        <oleObject link="[1]!'!OLE_LINK2'" oleUpdate="OLEUPDATE_ALWAYS" shapeId="1061">
          <objectPr defaultSize="0" autoPict="0" dde="1">
            <anchor moveWithCells="1">
              <from>
                <xdr:col>2</xdr:col>
                <xdr:colOff>0</xdr:colOff>
                <xdr:row>131</xdr:row>
                <xdr:rowOff>0</xdr:rowOff>
              </from>
              <to>
                <xdr:col>2</xdr:col>
                <xdr:colOff>523875</xdr:colOff>
                <xdr:row>131</xdr:row>
                <xdr:rowOff>381000</xdr:rowOff>
              </to>
            </anchor>
          </objectPr>
        </oleObject>
      </mc:Choice>
      <mc:Fallback>
        <oleObject link="[1]!'!OLE_LINK2'" oleUpdate="OLEUPDATE_ALWAYS" shapeId="1061"/>
      </mc:Fallback>
    </mc:AlternateContent>
    <mc:AlternateContent xmlns:mc="http://schemas.openxmlformats.org/markup-compatibility/2006">
      <mc:Choice Requires="x14">
        <oleObject link="[1]!'!OLE_LINK2'" oleUpdate="OLEUPDATE_ALWAYS" shapeId="1062">
          <objectPr defaultSize="0" autoPict="0" dde="1">
            <anchor moveWithCells="1">
              <from>
                <xdr:col>2</xdr:col>
                <xdr:colOff>0</xdr:colOff>
                <xdr:row>131</xdr:row>
                <xdr:rowOff>0</xdr:rowOff>
              </from>
              <to>
                <xdr:col>2</xdr:col>
                <xdr:colOff>523875</xdr:colOff>
                <xdr:row>131</xdr:row>
                <xdr:rowOff>400050</xdr:rowOff>
              </to>
            </anchor>
          </objectPr>
        </oleObject>
      </mc:Choice>
      <mc:Fallback>
        <oleObject link="[1]!'!OLE_LINK2'" oleUpdate="OLEUPDATE_ALWAYS" shapeId="1062"/>
      </mc:Fallback>
    </mc:AlternateContent>
    <mc:AlternateContent xmlns:mc="http://schemas.openxmlformats.org/markup-compatibility/2006">
      <mc:Choice Requires="x14">
        <oleObject link="[1]!'!OLE_LINK2'" oleUpdate="OLEUPDATE_ALWAYS" shapeId="1063">
          <objectPr defaultSize="0" autoPict="0" dde="1">
            <anchor moveWithCells="1">
              <from>
                <xdr:col>2</xdr:col>
                <xdr:colOff>0</xdr:colOff>
                <xdr:row>131</xdr:row>
                <xdr:rowOff>0</xdr:rowOff>
              </from>
              <to>
                <xdr:col>2</xdr:col>
                <xdr:colOff>523875</xdr:colOff>
                <xdr:row>131</xdr:row>
                <xdr:rowOff>381000</xdr:rowOff>
              </to>
            </anchor>
          </objectPr>
        </oleObject>
      </mc:Choice>
      <mc:Fallback>
        <oleObject link="[1]!'!OLE_LINK2'" oleUpdate="OLEUPDATE_ALWAYS" shapeId="1063"/>
      </mc:Fallback>
    </mc:AlternateContent>
    <mc:AlternateContent xmlns:mc="http://schemas.openxmlformats.org/markup-compatibility/2006">
      <mc:Choice Requires="x14">
        <oleObject link="[1]!'!OLE_LINK2'" oleUpdate="OLEUPDATE_ALWAYS" shapeId="1064">
          <objectPr defaultSize="0" autoPict="0" dde="1">
            <anchor moveWithCells="1">
              <from>
                <xdr:col>2</xdr:col>
                <xdr:colOff>0</xdr:colOff>
                <xdr:row>131</xdr:row>
                <xdr:rowOff>0</xdr:rowOff>
              </from>
              <to>
                <xdr:col>2</xdr:col>
                <xdr:colOff>523875</xdr:colOff>
                <xdr:row>131</xdr:row>
                <xdr:rowOff>400050</xdr:rowOff>
              </to>
            </anchor>
          </objectPr>
        </oleObject>
      </mc:Choice>
      <mc:Fallback>
        <oleObject link="[1]!'!OLE_LINK2'" oleUpdate="OLEUPDATE_ALWAYS" shapeId="1064"/>
      </mc:Fallback>
    </mc:AlternateContent>
    <mc:AlternateContent xmlns:mc="http://schemas.openxmlformats.org/markup-compatibility/2006">
      <mc:Choice Requires="x14">
        <oleObject link="[1]!'!OLE_LINK2'" oleUpdate="OLEUPDATE_ALWAYS" shapeId="1065">
          <objectPr defaultSize="0" autoPict="0" dde="1">
            <anchor moveWithCells="1">
              <from>
                <xdr:col>2</xdr:col>
                <xdr:colOff>0</xdr:colOff>
                <xdr:row>131</xdr:row>
                <xdr:rowOff>0</xdr:rowOff>
              </from>
              <to>
                <xdr:col>2</xdr:col>
                <xdr:colOff>523875</xdr:colOff>
                <xdr:row>131</xdr:row>
                <xdr:rowOff>371475</xdr:rowOff>
              </to>
            </anchor>
          </objectPr>
        </oleObject>
      </mc:Choice>
      <mc:Fallback>
        <oleObject link="[1]!'!OLE_LINK2'" oleUpdate="OLEUPDATE_ALWAYS" shapeId="1065"/>
      </mc:Fallback>
    </mc:AlternateContent>
    <mc:AlternateContent xmlns:mc="http://schemas.openxmlformats.org/markup-compatibility/2006">
      <mc:Choice Requires="x14">
        <oleObject link="[1]!'!OLE_LINK2'" oleUpdate="OLEUPDATE_ALWAYS" shapeId="1066">
          <objectPr defaultSize="0" autoPict="0" dde="1">
            <anchor moveWithCells="1">
              <from>
                <xdr:col>2</xdr:col>
                <xdr:colOff>0</xdr:colOff>
                <xdr:row>131</xdr:row>
                <xdr:rowOff>0</xdr:rowOff>
              </from>
              <to>
                <xdr:col>2</xdr:col>
                <xdr:colOff>523875</xdr:colOff>
                <xdr:row>131</xdr:row>
                <xdr:rowOff>381000</xdr:rowOff>
              </to>
            </anchor>
          </objectPr>
        </oleObject>
      </mc:Choice>
      <mc:Fallback>
        <oleObject link="[1]!'!OLE_LINK2'" oleUpdate="OLEUPDATE_ALWAYS" shapeId="1066"/>
      </mc:Fallback>
    </mc:AlternateContent>
    <mc:AlternateContent xmlns:mc="http://schemas.openxmlformats.org/markup-compatibility/2006">
      <mc:Choice Requires="x14">
        <oleObject link="[1]!'!OLE_LINK2'" oleUpdate="OLEUPDATE_ALWAYS" shapeId="1067">
          <objectPr defaultSize="0" autoPict="0" dde="1">
            <anchor moveWithCells="1">
              <from>
                <xdr:col>2</xdr:col>
                <xdr:colOff>0</xdr:colOff>
                <xdr:row>131</xdr:row>
                <xdr:rowOff>0</xdr:rowOff>
              </from>
              <to>
                <xdr:col>2</xdr:col>
                <xdr:colOff>523875</xdr:colOff>
                <xdr:row>131</xdr:row>
                <xdr:rowOff>381000</xdr:rowOff>
              </to>
            </anchor>
          </objectPr>
        </oleObject>
      </mc:Choice>
      <mc:Fallback>
        <oleObject link="[1]!'!OLE_LINK2'" oleUpdate="OLEUPDATE_ALWAYS" shapeId="1067"/>
      </mc:Fallback>
    </mc:AlternateContent>
    <mc:AlternateContent xmlns:mc="http://schemas.openxmlformats.org/markup-compatibility/2006">
      <mc:Choice Requires="x14">
        <oleObject link="[1]!'!OLE_LINK2'" oleUpdate="OLEUPDATE_ALWAYS" shapeId="1068">
          <objectPr defaultSize="0" autoPict="0" dde="1">
            <anchor moveWithCells="1">
              <from>
                <xdr:col>2</xdr:col>
                <xdr:colOff>0</xdr:colOff>
                <xdr:row>131</xdr:row>
                <xdr:rowOff>0</xdr:rowOff>
              </from>
              <to>
                <xdr:col>2</xdr:col>
                <xdr:colOff>523875</xdr:colOff>
                <xdr:row>131</xdr:row>
                <xdr:rowOff>371475</xdr:rowOff>
              </to>
            </anchor>
          </objectPr>
        </oleObject>
      </mc:Choice>
      <mc:Fallback>
        <oleObject link="[1]!'!OLE_LINK2'" oleUpdate="OLEUPDATE_ALWAYS" shapeId="1068"/>
      </mc:Fallback>
    </mc:AlternateContent>
    <mc:AlternateContent xmlns:mc="http://schemas.openxmlformats.org/markup-compatibility/2006">
      <mc:Choice Requires="x14">
        <oleObject link="[1]!'!OLE_LINK2'" oleUpdate="OLEUPDATE_ALWAYS" shapeId="1069">
          <objectPr defaultSize="0" autoPict="0" dde="1">
            <anchor moveWithCells="1">
              <from>
                <xdr:col>2</xdr:col>
                <xdr:colOff>0</xdr:colOff>
                <xdr:row>131</xdr:row>
                <xdr:rowOff>0</xdr:rowOff>
              </from>
              <to>
                <xdr:col>2</xdr:col>
                <xdr:colOff>523875</xdr:colOff>
                <xdr:row>131</xdr:row>
                <xdr:rowOff>381000</xdr:rowOff>
              </to>
            </anchor>
          </objectPr>
        </oleObject>
      </mc:Choice>
      <mc:Fallback>
        <oleObject link="[1]!'!OLE_LINK2'" oleUpdate="OLEUPDATE_ALWAYS" shapeId="1069"/>
      </mc:Fallback>
    </mc:AlternateContent>
    <mc:AlternateContent xmlns:mc="http://schemas.openxmlformats.org/markup-compatibility/2006">
      <mc:Choice Requires="x14">
        <oleObject link="[1]!'!OLE_LINK2'" oleUpdate="OLEUPDATE_ALWAYS" shapeId="1070">
          <objectPr defaultSize="0" autoPict="0" dde="1">
            <anchor moveWithCells="1">
              <from>
                <xdr:col>2</xdr:col>
                <xdr:colOff>0</xdr:colOff>
                <xdr:row>131</xdr:row>
                <xdr:rowOff>0</xdr:rowOff>
              </from>
              <to>
                <xdr:col>2</xdr:col>
                <xdr:colOff>523875</xdr:colOff>
                <xdr:row>131</xdr:row>
                <xdr:rowOff>400050</xdr:rowOff>
              </to>
            </anchor>
          </objectPr>
        </oleObject>
      </mc:Choice>
      <mc:Fallback>
        <oleObject link="[1]!'!OLE_LINK2'" oleUpdate="OLEUPDATE_ALWAYS" shapeId="1070"/>
      </mc:Fallback>
    </mc:AlternateContent>
    <mc:AlternateContent xmlns:mc="http://schemas.openxmlformats.org/markup-compatibility/2006">
      <mc:Choice Requires="x14">
        <oleObject link="[1]!'!OLE_LINK2'" oleUpdate="OLEUPDATE_ALWAYS" shapeId="1071">
          <objectPr defaultSize="0" autoPict="0" dde="1">
            <anchor moveWithCells="1">
              <from>
                <xdr:col>2</xdr:col>
                <xdr:colOff>0</xdr:colOff>
                <xdr:row>131</xdr:row>
                <xdr:rowOff>0</xdr:rowOff>
              </from>
              <to>
                <xdr:col>2</xdr:col>
                <xdr:colOff>523875</xdr:colOff>
                <xdr:row>131</xdr:row>
                <xdr:rowOff>371475</xdr:rowOff>
              </to>
            </anchor>
          </objectPr>
        </oleObject>
      </mc:Choice>
      <mc:Fallback>
        <oleObject link="[1]!'!OLE_LINK2'" oleUpdate="OLEUPDATE_ALWAYS" shapeId="1071"/>
      </mc:Fallback>
    </mc:AlternateContent>
    <mc:AlternateContent xmlns:mc="http://schemas.openxmlformats.org/markup-compatibility/2006">
      <mc:Choice Requires="x14">
        <oleObject link="[1]!'!OLE_LINK2'" oleUpdate="OLEUPDATE_ALWAYS" shapeId="1072">
          <objectPr defaultSize="0" autoPict="0" dde="1">
            <anchor moveWithCells="1">
              <from>
                <xdr:col>2</xdr:col>
                <xdr:colOff>0</xdr:colOff>
                <xdr:row>131</xdr:row>
                <xdr:rowOff>0</xdr:rowOff>
              </from>
              <to>
                <xdr:col>2</xdr:col>
                <xdr:colOff>523875</xdr:colOff>
                <xdr:row>131</xdr:row>
                <xdr:rowOff>381000</xdr:rowOff>
              </to>
            </anchor>
          </objectPr>
        </oleObject>
      </mc:Choice>
      <mc:Fallback>
        <oleObject link="[1]!'!OLE_LINK2'" oleUpdate="OLEUPDATE_ALWAYS" shapeId="1072"/>
      </mc:Fallback>
    </mc:AlternateContent>
    <mc:AlternateContent xmlns:mc="http://schemas.openxmlformats.org/markup-compatibility/2006">
      <mc:Choice Requires="x14">
        <oleObject link="[1]!'!OLE_LINK2'" oleUpdate="OLEUPDATE_ALWAYS" shapeId="1073">
          <objectPr defaultSize="0" autoPict="0" dde="1">
            <anchor moveWithCells="1">
              <from>
                <xdr:col>2</xdr:col>
                <xdr:colOff>0</xdr:colOff>
                <xdr:row>131</xdr:row>
                <xdr:rowOff>0</xdr:rowOff>
              </from>
              <to>
                <xdr:col>2</xdr:col>
                <xdr:colOff>523875</xdr:colOff>
                <xdr:row>131</xdr:row>
                <xdr:rowOff>381000</xdr:rowOff>
              </to>
            </anchor>
          </objectPr>
        </oleObject>
      </mc:Choice>
      <mc:Fallback>
        <oleObject link="[1]!'!OLE_LINK2'" oleUpdate="OLEUPDATE_ALWAYS" shapeId="1073"/>
      </mc:Fallback>
    </mc:AlternateContent>
    <mc:AlternateContent xmlns:mc="http://schemas.openxmlformats.org/markup-compatibility/2006">
      <mc:Choice Requires="x14">
        <oleObject link="[1]!'!OLE_LINK2'" oleUpdate="OLEUPDATE_ALWAYS" shapeId="1074">
          <objectPr defaultSize="0" autoPict="0" dde="1">
            <anchor moveWithCells="1">
              <from>
                <xdr:col>2</xdr:col>
                <xdr:colOff>0</xdr:colOff>
                <xdr:row>131</xdr:row>
                <xdr:rowOff>0</xdr:rowOff>
              </from>
              <to>
                <xdr:col>2</xdr:col>
                <xdr:colOff>523875</xdr:colOff>
                <xdr:row>131</xdr:row>
                <xdr:rowOff>400050</xdr:rowOff>
              </to>
            </anchor>
          </objectPr>
        </oleObject>
      </mc:Choice>
      <mc:Fallback>
        <oleObject link="[1]!'!OLE_LINK2'" oleUpdate="OLEUPDATE_ALWAYS" shapeId="1074"/>
      </mc:Fallback>
    </mc:AlternateContent>
    <mc:AlternateContent xmlns:mc="http://schemas.openxmlformats.org/markup-compatibility/2006">
      <mc:Choice Requires="x14">
        <oleObject link="[1]!'!OLE_LINK2'" oleUpdate="OLEUPDATE_ALWAYS" shapeId="1075">
          <objectPr defaultSize="0" autoPict="0" dde="1">
            <anchor moveWithCells="1">
              <from>
                <xdr:col>2</xdr:col>
                <xdr:colOff>0</xdr:colOff>
                <xdr:row>131</xdr:row>
                <xdr:rowOff>0</xdr:rowOff>
              </from>
              <to>
                <xdr:col>2</xdr:col>
                <xdr:colOff>523875</xdr:colOff>
                <xdr:row>131</xdr:row>
                <xdr:rowOff>381000</xdr:rowOff>
              </to>
            </anchor>
          </objectPr>
        </oleObject>
      </mc:Choice>
      <mc:Fallback>
        <oleObject link="[1]!'!OLE_LINK2'" oleUpdate="OLEUPDATE_ALWAYS" shapeId="1075"/>
      </mc:Fallback>
    </mc:AlternateContent>
    <mc:AlternateContent xmlns:mc="http://schemas.openxmlformats.org/markup-compatibility/2006">
      <mc:Choice Requires="x14">
        <oleObject link="[1]!'!OLE_LINK2'" oleUpdate="OLEUPDATE_ALWAYS" shapeId="1076">
          <objectPr defaultSize="0" autoPict="0" dde="1">
            <anchor moveWithCells="1">
              <from>
                <xdr:col>2</xdr:col>
                <xdr:colOff>0</xdr:colOff>
                <xdr:row>131</xdr:row>
                <xdr:rowOff>0</xdr:rowOff>
              </from>
              <to>
                <xdr:col>2</xdr:col>
                <xdr:colOff>523875</xdr:colOff>
                <xdr:row>131</xdr:row>
                <xdr:rowOff>400050</xdr:rowOff>
              </to>
            </anchor>
          </objectPr>
        </oleObject>
      </mc:Choice>
      <mc:Fallback>
        <oleObject link="[1]!'!OLE_LINK2'" oleUpdate="OLEUPDATE_ALWAYS" shapeId="1076"/>
      </mc:Fallback>
    </mc:AlternateContent>
    <mc:AlternateContent xmlns:mc="http://schemas.openxmlformats.org/markup-compatibility/2006">
      <mc:Choice Requires="x14">
        <oleObject link="[1]!'!OLE_LINK2'" oleUpdate="OLEUPDATE_ALWAYS" shapeId="1077">
          <objectPr defaultSize="0" autoPict="0" dde="1">
            <anchor moveWithCells="1">
              <from>
                <xdr:col>2</xdr:col>
                <xdr:colOff>0</xdr:colOff>
                <xdr:row>131</xdr:row>
                <xdr:rowOff>0</xdr:rowOff>
              </from>
              <to>
                <xdr:col>2</xdr:col>
                <xdr:colOff>523875</xdr:colOff>
                <xdr:row>131</xdr:row>
                <xdr:rowOff>371475</xdr:rowOff>
              </to>
            </anchor>
          </objectPr>
        </oleObject>
      </mc:Choice>
      <mc:Fallback>
        <oleObject link="[1]!'!OLE_LINK2'" oleUpdate="OLEUPDATE_ALWAYS" shapeId="1077"/>
      </mc:Fallback>
    </mc:AlternateContent>
    <mc:AlternateContent xmlns:mc="http://schemas.openxmlformats.org/markup-compatibility/2006">
      <mc:Choice Requires="x14">
        <oleObject link="[1]!'!OLE_LINK2'" oleUpdate="OLEUPDATE_ALWAYS" shapeId="1078">
          <objectPr defaultSize="0" autoPict="0" dde="1">
            <anchor moveWithCells="1">
              <from>
                <xdr:col>2</xdr:col>
                <xdr:colOff>0</xdr:colOff>
                <xdr:row>131</xdr:row>
                <xdr:rowOff>0</xdr:rowOff>
              </from>
              <to>
                <xdr:col>2</xdr:col>
                <xdr:colOff>523875</xdr:colOff>
                <xdr:row>131</xdr:row>
                <xdr:rowOff>381000</xdr:rowOff>
              </to>
            </anchor>
          </objectPr>
        </oleObject>
      </mc:Choice>
      <mc:Fallback>
        <oleObject link="[1]!'!OLE_LINK2'" oleUpdate="OLEUPDATE_ALWAYS" shapeId="1078"/>
      </mc:Fallback>
    </mc:AlternateContent>
    <mc:AlternateContent xmlns:mc="http://schemas.openxmlformats.org/markup-compatibility/2006">
      <mc:Choice Requires="x14">
        <oleObject link="[1]!'!OLE_LINK2'" oleUpdate="OLEUPDATE_ALWAYS" shapeId="1079">
          <objectPr defaultSize="0" autoPict="0" dde="1">
            <anchor moveWithCells="1">
              <from>
                <xdr:col>2</xdr:col>
                <xdr:colOff>0</xdr:colOff>
                <xdr:row>131</xdr:row>
                <xdr:rowOff>0</xdr:rowOff>
              </from>
              <to>
                <xdr:col>2</xdr:col>
                <xdr:colOff>523875</xdr:colOff>
                <xdr:row>131</xdr:row>
                <xdr:rowOff>381000</xdr:rowOff>
              </to>
            </anchor>
          </objectPr>
        </oleObject>
      </mc:Choice>
      <mc:Fallback>
        <oleObject link="[1]!'!OLE_LINK2'" oleUpdate="OLEUPDATE_ALWAYS" shapeId="1079"/>
      </mc:Fallback>
    </mc:AlternateContent>
    <mc:AlternateContent xmlns:mc="http://schemas.openxmlformats.org/markup-compatibility/2006">
      <mc:Choice Requires="x14">
        <oleObject link="[1]!'!OLE_LINK2'" oleUpdate="OLEUPDATE_ALWAYS" shapeId="1080">
          <objectPr defaultSize="0" autoPict="0" dde="1">
            <anchor moveWithCells="1">
              <from>
                <xdr:col>2</xdr:col>
                <xdr:colOff>0</xdr:colOff>
                <xdr:row>130</xdr:row>
                <xdr:rowOff>0</xdr:rowOff>
              </from>
              <to>
                <xdr:col>2</xdr:col>
                <xdr:colOff>523875</xdr:colOff>
                <xdr:row>131</xdr:row>
                <xdr:rowOff>38100</xdr:rowOff>
              </to>
            </anchor>
          </objectPr>
        </oleObject>
      </mc:Choice>
      <mc:Fallback>
        <oleObject link="[1]!'!OLE_LINK2'" oleUpdate="OLEUPDATE_ALWAYS" shapeId="1080"/>
      </mc:Fallback>
    </mc:AlternateContent>
    <mc:AlternateContent xmlns:mc="http://schemas.openxmlformats.org/markup-compatibility/2006">
      <mc:Choice Requires="x14">
        <oleObject link="[1]!'!OLE_LINK2'" oleUpdate="OLEUPDATE_ALWAYS" shapeId="1081">
          <objectPr defaultSize="0" autoPict="0" dde="1">
            <anchor moveWithCells="1">
              <from>
                <xdr:col>2</xdr:col>
                <xdr:colOff>0</xdr:colOff>
                <xdr:row>130</xdr:row>
                <xdr:rowOff>0</xdr:rowOff>
              </from>
              <to>
                <xdr:col>2</xdr:col>
                <xdr:colOff>523875</xdr:colOff>
                <xdr:row>131</xdr:row>
                <xdr:rowOff>38100</xdr:rowOff>
              </to>
            </anchor>
          </objectPr>
        </oleObject>
      </mc:Choice>
      <mc:Fallback>
        <oleObject link="[1]!'!OLE_LINK2'" oleUpdate="OLEUPDATE_ALWAYS" shapeId="1081"/>
      </mc:Fallback>
    </mc:AlternateContent>
    <mc:AlternateContent xmlns:mc="http://schemas.openxmlformats.org/markup-compatibility/2006">
      <mc:Choice Requires="x14">
        <oleObject link="[1]!'!OLE_LINK2'" oleUpdate="OLEUPDATE_ALWAYS" shapeId="1082">
          <objectPr defaultSize="0" autoPict="0" dde="1">
            <anchor moveWithCells="1">
              <from>
                <xdr:col>2</xdr:col>
                <xdr:colOff>0</xdr:colOff>
                <xdr:row>130</xdr:row>
                <xdr:rowOff>0</xdr:rowOff>
              </from>
              <to>
                <xdr:col>2</xdr:col>
                <xdr:colOff>523875</xdr:colOff>
                <xdr:row>131</xdr:row>
                <xdr:rowOff>66675</xdr:rowOff>
              </to>
            </anchor>
          </objectPr>
        </oleObject>
      </mc:Choice>
      <mc:Fallback>
        <oleObject link="[1]!'!OLE_LINK2'" oleUpdate="OLEUPDATE_ALWAYS" shapeId="1082"/>
      </mc:Fallback>
    </mc:AlternateContent>
    <mc:AlternateContent xmlns:mc="http://schemas.openxmlformats.org/markup-compatibility/2006">
      <mc:Choice Requires="x14">
        <oleObject link="[1]!'!OLE_LINK2'" oleUpdate="OLEUPDATE_ALWAYS" shapeId="1083">
          <objectPr defaultSize="0" autoPict="0" dde="1">
            <anchor moveWithCells="1">
              <from>
                <xdr:col>2</xdr:col>
                <xdr:colOff>0</xdr:colOff>
                <xdr:row>130</xdr:row>
                <xdr:rowOff>0</xdr:rowOff>
              </from>
              <to>
                <xdr:col>2</xdr:col>
                <xdr:colOff>523875</xdr:colOff>
                <xdr:row>131</xdr:row>
                <xdr:rowOff>38100</xdr:rowOff>
              </to>
            </anchor>
          </objectPr>
        </oleObject>
      </mc:Choice>
      <mc:Fallback>
        <oleObject link="[1]!'!OLE_LINK2'" oleUpdate="OLEUPDATE_ALWAYS" shapeId="1083"/>
      </mc:Fallback>
    </mc:AlternateContent>
    <mc:AlternateContent xmlns:mc="http://schemas.openxmlformats.org/markup-compatibility/2006">
      <mc:Choice Requires="x14">
        <oleObject link="[1]!'!OLE_LINK2'" oleUpdate="OLEUPDATE_ALWAYS" shapeId="1084">
          <objectPr defaultSize="0" autoPict="0" dde="1">
            <anchor moveWithCells="1">
              <from>
                <xdr:col>2</xdr:col>
                <xdr:colOff>0</xdr:colOff>
                <xdr:row>130</xdr:row>
                <xdr:rowOff>0</xdr:rowOff>
              </from>
              <to>
                <xdr:col>2</xdr:col>
                <xdr:colOff>523875</xdr:colOff>
                <xdr:row>131</xdr:row>
                <xdr:rowOff>38100</xdr:rowOff>
              </to>
            </anchor>
          </objectPr>
        </oleObject>
      </mc:Choice>
      <mc:Fallback>
        <oleObject link="[1]!'!OLE_LINK2'" oleUpdate="OLEUPDATE_ALWAYS" shapeId="1084"/>
      </mc:Fallback>
    </mc:AlternateContent>
    <mc:AlternateContent xmlns:mc="http://schemas.openxmlformats.org/markup-compatibility/2006">
      <mc:Choice Requires="x14">
        <oleObject link="[1]!'!OLE_LINK2'" oleUpdate="OLEUPDATE_ALWAYS" shapeId="1085">
          <objectPr defaultSize="0" autoPict="0" dde="1">
            <anchor moveWithCells="1">
              <from>
                <xdr:col>2</xdr:col>
                <xdr:colOff>0</xdr:colOff>
                <xdr:row>130</xdr:row>
                <xdr:rowOff>0</xdr:rowOff>
              </from>
              <to>
                <xdr:col>2</xdr:col>
                <xdr:colOff>523875</xdr:colOff>
                <xdr:row>131</xdr:row>
                <xdr:rowOff>57150</xdr:rowOff>
              </to>
            </anchor>
          </objectPr>
        </oleObject>
      </mc:Choice>
      <mc:Fallback>
        <oleObject link="[1]!'!OLE_LINK2'" oleUpdate="OLEUPDATE_ALWAYS" shapeId="1085"/>
      </mc:Fallback>
    </mc:AlternateContent>
    <mc:AlternateContent xmlns:mc="http://schemas.openxmlformats.org/markup-compatibility/2006">
      <mc:Choice Requires="x14">
        <oleObject link="[1]!'!OLE_LINK2'" oleUpdate="OLEUPDATE_ALWAYS" shapeId="1086">
          <objectPr defaultSize="0" autoPict="0" dde="1">
            <anchor moveWithCells="1">
              <from>
                <xdr:col>2</xdr:col>
                <xdr:colOff>0</xdr:colOff>
                <xdr:row>130</xdr:row>
                <xdr:rowOff>0</xdr:rowOff>
              </from>
              <to>
                <xdr:col>2</xdr:col>
                <xdr:colOff>523875</xdr:colOff>
                <xdr:row>131</xdr:row>
                <xdr:rowOff>66675</xdr:rowOff>
              </to>
            </anchor>
          </objectPr>
        </oleObject>
      </mc:Choice>
      <mc:Fallback>
        <oleObject link="[1]!'!OLE_LINK2'" oleUpdate="OLEUPDATE_ALWAYS" shapeId="1086"/>
      </mc:Fallback>
    </mc:AlternateContent>
    <mc:AlternateContent xmlns:mc="http://schemas.openxmlformats.org/markup-compatibility/2006">
      <mc:Choice Requires="x14">
        <oleObject link="[1]!'!OLE_LINK2'" oleUpdate="OLEUPDATE_ALWAYS" shapeId="1087">
          <objectPr defaultSize="0" autoPict="0" dde="1">
            <anchor moveWithCells="1">
              <from>
                <xdr:col>2</xdr:col>
                <xdr:colOff>0</xdr:colOff>
                <xdr:row>130</xdr:row>
                <xdr:rowOff>0</xdr:rowOff>
              </from>
              <to>
                <xdr:col>2</xdr:col>
                <xdr:colOff>523875</xdr:colOff>
                <xdr:row>131</xdr:row>
                <xdr:rowOff>57150</xdr:rowOff>
              </to>
            </anchor>
          </objectPr>
        </oleObject>
      </mc:Choice>
      <mc:Fallback>
        <oleObject link="[1]!'!OLE_LINK2'" oleUpdate="OLEUPDATE_ALWAYS" shapeId="1087"/>
      </mc:Fallback>
    </mc:AlternateContent>
    <mc:AlternateContent xmlns:mc="http://schemas.openxmlformats.org/markup-compatibility/2006">
      <mc:Choice Requires="x14">
        <oleObject link="[1]!'!OLE_LINK2'" oleUpdate="OLEUPDATE_ALWAYS" shapeId="1088">
          <objectPr defaultSize="0" autoPict="0" dde="1">
            <anchor moveWithCells="1">
              <from>
                <xdr:col>2</xdr:col>
                <xdr:colOff>0</xdr:colOff>
                <xdr:row>130</xdr:row>
                <xdr:rowOff>0</xdr:rowOff>
              </from>
              <to>
                <xdr:col>2</xdr:col>
                <xdr:colOff>523875</xdr:colOff>
                <xdr:row>131</xdr:row>
                <xdr:rowOff>66675</xdr:rowOff>
              </to>
            </anchor>
          </objectPr>
        </oleObject>
      </mc:Choice>
      <mc:Fallback>
        <oleObject link="[1]!'!OLE_LINK2'" oleUpdate="OLEUPDATE_ALWAYS" shapeId="1088"/>
      </mc:Fallback>
    </mc:AlternateContent>
    <mc:AlternateContent xmlns:mc="http://schemas.openxmlformats.org/markup-compatibility/2006">
      <mc:Choice Requires="x14">
        <oleObject link="[1]!'!OLE_LINK2'" oleUpdate="OLEUPDATE_ALWAYS" shapeId="1089">
          <objectPr defaultSize="0" autoPict="0" dde="1">
            <anchor moveWithCells="1">
              <from>
                <xdr:col>2</xdr:col>
                <xdr:colOff>0</xdr:colOff>
                <xdr:row>130</xdr:row>
                <xdr:rowOff>0</xdr:rowOff>
              </from>
              <to>
                <xdr:col>2</xdr:col>
                <xdr:colOff>523875</xdr:colOff>
                <xdr:row>131</xdr:row>
                <xdr:rowOff>38100</xdr:rowOff>
              </to>
            </anchor>
          </objectPr>
        </oleObject>
      </mc:Choice>
      <mc:Fallback>
        <oleObject link="[1]!'!OLE_LINK2'" oleUpdate="OLEUPDATE_ALWAYS" shapeId="1089"/>
      </mc:Fallback>
    </mc:AlternateContent>
    <mc:AlternateContent xmlns:mc="http://schemas.openxmlformats.org/markup-compatibility/2006">
      <mc:Choice Requires="x14">
        <oleObject link="[1]!'!OLE_LINK2'" oleUpdate="OLEUPDATE_ALWAYS" shapeId="1090">
          <objectPr defaultSize="0" autoPict="0" dde="1">
            <anchor moveWithCells="1">
              <from>
                <xdr:col>2</xdr:col>
                <xdr:colOff>0</xdr:colOff>
                <xdr:row>130</xdr:row>
                <xdr:rowOff>0</xdr:rowOff>
              </from>
              <to>
                <xdr:col>2</xdr:col>
                <xdr:colOff>523875</xdr:colOff>
                <xdr:row>131</xdr:row>
                <xdr:rowOff>57150</xdr:rowOff>
              </to>
            </anchor>
          </objectPr>
        </oleObject>
      </mc:Choice>
      <mc:Fallback>
        <oleObject link="[1]!'!OLE_LINK2'" oleUpdate="OLEUPDATE_ALWAYS" shapeId="1090"/>
      </mc:Fallback>
    </mc:AlternateContent>
    <mc:AlternateContent xmlns:mc="http://schemas.openxmlformats.org/markup-compatibility/2006">
      <mc:Choice Requires="x14">
        <oleObject link="[1]!'!OLE_LINK2'" oleUpdate="OLEUPDATE_ALWAYS" shapeId="1091">
          <objectPr defaultSize="0" autoPict="0" dde="1">
            <anchor moveWithCells="1">
              <from>
                <xdr:col>2</xdr:col>
                <xdr:colOff>0</xdr:colOff>
                <xdr:row>130</xdr:row>
                <xdr:rowOff>0</xdr:rowOff>
              </from>
              <to>
                <xdr:col>2</xdr:col>
                <xdr:colOff>523875</xdr:colOff>
                <xdr:row>131</xdr:row>
                <xdr:rowOff>57150</xdr:rowOff>
              </to>
            </anchor>
          </objectPr>
        </oleObject>
      </mc:Choice>
      <mc:Fallback>
        <oleObject link="[1]!'!OLE_LINK2'" oleUpdate="OLEUPDATE_ALWAYS" shapeId="1091"/>
      </mc:Fallback>
    </mc:AlternateContent>
    <mc:AlternateContent xmlns:mc="http://schemas.openxmlformats.org/markup-compatibility/2006">
      <mc:Choice Requires="x14">
        <oleObject link="[1]!'!OLE_LINK2'" oleUpdate="OLEUPDATE_ALWAYS" shapeId="1092">
          <objectPr defaultSize="0" autoPict="0" dde="1">
            <anchor moveWithCells="1">
              <from>
                <xdr:col>2</xdr:col>
                <xdr:colOff>0</xdr:colOff>
                <xdr:row>130</xdr:row>
                <xdr:rowOff>0</xdr:rowOff>
              </from>
              <to>
                <xdr:col>2</xdr:col>
                <xdr:colOff>523875</xdr:colOff>
                <xdr:row>131</xdr:row>
                <xdr:rowOff>38100</xdr:rowOff>
              </to>
            </anchor>
          </objectPr>
        </oleObject>
      </mc:Choice>
      <mc:Fallback>
        <oleObject link="[1]!'!OLE_LINK2'" oleUpdate="OLEUPDATE_ALWAYS" shapeId="1092"/>
      </mc:Fallback>
    </mc:AlternateContent>
    <mc:AlternateContent xmlns:mc="http://schemas.openxmlformats.org/markup-compatibility/2006">
      <mc:Choice Requires="x14">
        <oleObject link="[1]!'!OLE_LINK2'" oleUpdate="OLEUPDATE_ALWAYS" shapeId="1093">
          <objectPr defaultSize="0" autoPict="0" dde="1">
            <anchor moveWithCells="1">
              <from>
                <xdr:col>2</xdr:col>
                <xdr:colOff>0</xdr:colOff>
                <xdr:row>130</xdr:row>
                <xdr:rowOff>0</xdr:rowOff>
              </from>
              <to>
                <xdr:col>2</xdr:col>
                <xdr:colOff>523875</xdr:colOff>
                <xdr:row>131</xdr:row>
                <xdr:rowOff>38100</xdr:rowOff>
              </to>
            </anchor>
          </objectPr>
        </oleObject>
      </mc:Choice>
      <mc:Fallback>
        <oleObject link="[1]!'!OLE_LINK2'" oleUpdate="OLEUPDATE_ALWAYS" shapeId="1093"/>
      </mc:Fallback>
    </mc:AlternateContent>
    <mc:AlternateContent xmlns:mc="http://schemas.openxmlformats.org/markup-compatibility/2006">
      <mc:Choice Requires="x14">
        <oleObject link="[1]!'!OLE_LINK2'" oleUpdate="OLEUPDATE_ALWAYS" shapeId="1094">
          <objectPr defaultSize="0" autoPict="0" dde="1">
            <anchor moveWithCells="1">
              <from>
                <xdr:col>2</xdr:col>
                <xdr:colOff>0</xdr:colOff>
                <xdr:row>130</xdr:row>
                <xdr:rowOff>0</xdr:rowOff>
              </from>
              <to>
                <xdr:col>2</xdr:col>
                <xdr:colOff>523875</xdr:colOff>
                <xdr:row>131</xdr:row>
                <xdr:rowOff>66675</xdr:rowOff>
              </to>
            </anchor>
          </objectPr>
        </oleObject>
      </mc:Choice>
      <mc:Fallback>
        <oleObject link="[1]!'!OLE_LINK2'" oleUpdate="OLEUPDATE_ALWAYS" shapeId="1094"/>
      </mc:Fallback>
    </mc:AlternateContent>
    <mc:AlternateContent xmlns:mc="http://schemas.openxmlformats.org/markup-compatibility/2006">
      <mc:Choice Requires="x14">
        <oleObject link="[1]!'!OLE_LINK2'" oleUpdate="OLEUPDATE_ALWAYS" shapeId="1095">
          <objectPr defaultSize="0" autoPict="0" dde="1">
            <anchor moveWithCells="1">
              <from>
                <xdr:col>2</xdr:col>
                <xdr:colOff>0</xdr:colOff>
                <xdr:row>130</xdr:row>
                <xdr:rowOff>0</xdr:rowOff>
              </from>
              <to>
                <xdr:col>2</xdr:col>
                <xdr:colOff>523875</xdr:colOff>
                <xdr:row>131</xdr:row>
                <xdr:rowOff>38100</xdr:rowOff>
              </to>
            </anchor>
          </objectPr>
        </oleObject>
      </mc:Choice>
      <mc:Fallback>
        <oleObject link="[1]!'!OLE_LINK2'" oleUpdate="OLEUPDATE_ALWAYS" shapeId="1095"/>
      </mc:Fallback>
    </mc:AlternateContent>
    <mc:AlternateContent xmlns:mc="http://schemas.openxmlformats.org/markup-compatibility/2006">
      <mc:Choice Requires="x14">
        <oleObject link="[1]!'!OLE_LINK2'" oleUpdate="OLEUPDATE_ALWAYS" shapeId="1096">
          <objectPr defaultSize="0" autoPict="0" dde="1">
            <anchor moveWithCells="1">
              <from>
                <xdr:col>2</xdr:col>
                <xdr:colOff>0</xdr:colOff>
                <xdr:row>130</xdr:row>
                <xdr:rowOff>0</xdr:rowOff>
              </from>
              <to>
                <xdr:col>2</xdr:col>
                <xdr:colOff>523875</xdr:colOff>
                <xdr:row>131</xdr:row>
                <xdr:rowOff>38100</xdr:rowOff>
              </to>
            </anchor>
          </objectPr>
        </oleObject>
      </mc:Choice>
      <mc:Fallback>
        <oleObject link="[1]!'!OLE_LINK2'" oleUpdate="OLEUPDATE_ALWAYS" shapeId="1096"/>
      </mc:Fallback>
    </mc:AlternateContent>
    <mc:AlternateContent xmlns:mc="http://schemas.openxmlformats.org/markup-compatibility/2006">
      <mc:Choice Requires="x14">
        <oleObject link="[1]!'!OLE_LINK2'" oleUpdate="OLEUPDATE_ALWAYS" shapeId="1097">
          <objectPr defaultSize="0" autoPict="0" dde="1">
            <anchor moveWithCells="1">
              <from>
                <xdr:col>2</xdr:col>
                <xdr:colOff>0</xdr:colOff>
                <xdr:row>130</xdr:row>
                <xdr:rowOff>0</xdr:rowOff>
              </from>
              <to>
                <xdr:col>2</xdr:col>
                <xdr:colOff>523875</xdr:colOff>
                <xdr:row>131</xdr:row>
                <xdr:rowOff>57150</xdr:rowOff>
              </to>
            </anchor>
          </objectPr>
        </oleObject>
      </mc:Choice>
      <mc:Fallback>
        <oleObject link="[1]!'!OLE_LINK2'" oleUpdate="OLEUPDATE_ALWAYS" shapeId="1097"/>
      </mc:Fallback>
    </mc:AlternateContent>
    <mc:AlternateContent xmlns:mc="http://schemas.openxmlformats.org/markup-compatibility/2006">
      <mc:Choice Requires="x14">
        <oleObject link="[1]!'!OLE_LINK2'" oleUpdate="OLEUPDATE_ALWAYS" shapeId="1098">
          <objectPr defaultSize="0" autoPict="0" dde="1">
            <anchor moveWithCells="1">
              <from>
                <xdr:col>2</xdr:col>
                <xdr:colOff>0</xdr:colOff>
                <xdr:row>130</xdr:row>
                <xdr:rowOff>0</xdr:rowOff>
              </from>
              <to>
                <xdr:col>2</xdr:col>
                <xdr:colOff>523875</xdr:colOff>
                <xdr:row>131</xdr:row>
                <xdr:rowOff>66675</xdr:rowOff>
              </to>
            </anchor>
          </objectPr>
        </oleObject>
      </mc:Choice>
      <mc:Fallback>
        <oleObject link="[1]!'!OLE_LINK2'" oleUpdate="OLEUPDATE_ALWAYS" shapeId="1098"/>
      </mc:Fallback>
    </mc:AlternateContent>
    <mc:AlternateContent xmlns:mc="http://schemas.openxmlformats.org/markup-compatibility/2006">
      <mc:Choice Requires="x14">
        <oleObject link="[1]!'!OLE_LINK2'" oleUpdate="OLEUPDATE_ALWAYS" shapeId="1099">
          <objectPr defaultSize="0" autoPict="0" dde="1">
            <anchor moveWithCells="1">
              <from>
                <xdr:col>2</xdr:col>
                <xdr:colOff>0</xdr:colOff>
                <xdr:row>130</xdr:row>
                <xdr:rowOff>0</xdr:rowOff>
              </from>
              <to>
                <xdr:col>2</xdr:col>
                <xdr:colOff>523875</xdr:colOff>
                <xdr:row>131</xdr:row>
                <xdr:rowOff>57150</xdr:rowOff>
              </to>
            </anchor>
          </objectPr>
        </oleObject>
      </mc:Choice>
      <mc:Fallback>
        <oleObject link="[1]!'!OLE_LINK2'" oleUpdate="OLEUPDATE_ALWAYS" shapeId="1099"/>
      </mc:Fallback>
    </mc:AlternateContent>
    <mc:AlternateContent xmlns:mc="http://schemas.openxmlformats.org/markup-compatibility/2006">
      <mc:Choice Requires="x14">
        <oleObject link="[1]!'!OLE_LINK2'" oleUpdate="OLEUPDATE_ALWAYS" shapeId="1100">
          <objectPr defaultSize="0" autoPict="0" dde="1">
            <anchor moveWithCells="1">
              <from>
                <xdr:col>2</xdr:col>
                <xdr:colOff>0</xdr:colOff>
                <xdr:row>130</xdr:row>
                <xdr:rowOff>0</xdr:rowOff>
              </from>
              <to>
                <xdr:col>2</xdr:col>
                <xdr:colOff>523875</xdr:colOff>
                <xdr:row>131</xdr:row>
                <xdr:rowOff>66675</xdr:rowOff>
              </to>
            </anchor>
          </objectPr>
        </oleObject>
      </mc:Choice>
      <mc:Fallback>
        <oleObject link="[1]!'!OLE_LINK2'" oleUpdate="OLEUPDATE_ALWAYS" shapeId="1100"/>
      </mc:Fallback>
    </mc:AlternateContent>
    <mc:AlternateContent xmlns:mc="http://schemas.openxmlformats.org/markup-compatibility/2006">
      <mc:Choice Requires="x14">
        <oleObject link="[1]!'!OLE_LINK2'" oleUpdate="OLEUPDATE_ALWAYS" shapeId="1101">
          <objectPr defaultSize="0" autoPict="0" dde="1">
            <anchor moveWithCells="1">
              <from>
                <xdr:col>2</xdr:col>
                <xdr:colOff>0</xdr:colOff>
                <xdr:row>130</xdr:row>
                <xdr:rowOff>0</xdr:rowOff>
              </from>
              <to>
                <xdr:col>2</xdr:col>
                <xdr:colOff>523875</xdr:colOff>
                <xdr:row>131</xdr:row>
                <xdr:rowOff>38100</xdr:rowOff>
              </to>
            </anchor>
          </objectPr>
        </oleObject>
      </mc:Choice>
      <mc:Fallback>
        <oleObject link="[1]!'!OLE_LINK2'" oleUpdate="OLEUPDATE_ALWAYS" shapeId="1101"/>
      </mc:Fallback>
    </mc:AlternateContent>
    <mc:AlternateContent xmlns:mc="http://schemas.openxmlformats.org/markup-compatibility/2006">
      <mc:Choice Requires="x14">
        <oleObject link="[1]!'!OLE_LINK2'" oleUpdate="OLEUPDATE_ALWAYS" shapeId="1102">
          <objectPr defaultSize="0" autoPict="0" dde="1">
            <anchor moveWithCells="1">
              <from>
                <xdr:col>2</xdr:col>
                <xdr:colOff>0</xdr:colOff>
                <xdr:row>130</xdr:row>
                <xdr:rowOff>0</xdr:rowOff>
              </from>
              <to>
                <xdr:col>2</xdr:col>
                <xdr:colOff>523875</xdr:colOff>
                <xdr:row>131</xdr:row>
                <xdr:rowOff>57150</xdr:rowOff>
              </to>
            </anchor>
          </objectPr>
        </oleObject>
      </mc:Choice>
      <mc:Fallback>
        <oleObject link="[1]!'!OLE_LINK2'" oleUpdate="OLEUPDATE_ALWAYS" shapeId="1102"/>
      </mc:Fallback>
    </mc:AlternateContent>
    <mc:AlternateContent xmlns:mc="http://schemas.openxmlformats.org/markup-compatibility/2006">
      <mc:Choice Requires="x14">
        <oleObject link="[1]!'!OLE_LINK2'" oleUpdate="OLEUPDATE_ALWAYS" shapeId="1103">
          <objectPr defaultSize="0" autoPict="0" dde="1">
            <anchor moveWithCells="1">
              <from>
                <xdr:col>2</xdr:col>
                <xdr:colOff>0</xdr:colOff>
                <xdr:row>130</xdr:row>
                <xdr:rowOff>0</xdr:rowOff>
              </from>
              <to>
                <xdr:col>2</xdr:col>
                <xdr:colOff>523875</xdr:colOff>
                <xdr:row>131</xdr:row>
                <xdr:rowOff>57150</xdr:rowOff>
              </to>
            </anchor>
          </objectPr>
        </oleObject>
      </mc:Choice>
      <mc:Fallback>
        <oleObject link="[1]!'!OLE_LINK2'" oleUpdate="OLEUPDATE_ALWAYS" shapeId="110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 PL1_Tiêu chí 39</vt:lpstr>
      <vt:lpstr>' PL1_Tiêu chí 39'!Print_Titles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Silicom</dc:creator>
  <cp:lastModifiedBy>Admin</cp:lastModifiedBy>
  <cp:lastPrinted>2025-01-24T02:20:15Z</cp:lastPrinted>
  <dcterms:created xsi:type="dcterms:W3CDTF">2024-08-13T07:23:59Z</dcterms:created>
  <dcterms:modified xsi:type="dcterms:W3CDTF">2025-05-08T10:18:11Z</dcterms:modified>
</cp:coreProperties>
</file>